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M-31\Desktop\Распоряжения постановления ,  контроль-надзор\2024\Перечень дорог октябрь 2024\"/>
    </mc:Choice>
  </mc:AlternateContent>
  <xr:revisionPtr revIDLastSave="0" documentId="13_ncr:1_{1E4501F1-8578-41DE-AB40-71F35BB332AF}" xr6:coauthVersionLast="37" xr6:coauthVersionMax="37" xr10:uidLastSave="{00000000-0000-0000-0000-000000000000}"/>
  <bookViews>
    <workbookView xWindow="0" yWindow="0" windowWidth="28800" windowHeight="11925" xr2:uid="{7EDEFEF7-BE3D-4D6A-AE4A-35AEB5CC7A81}"/>
  </bookViews>
  <sheets>
    <sheet name="Лист1" sheetId="1" r:id="rId1"/>
  </sheets>
  <definedNames>
    <definedName name="_xlnm.Print_Area" localSheetId="0">Лист1!$A$1:$J$284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3" i="1" l="1"/>
  <c r="M283" i="1"/>
  <c r="L283" i="1"/>
  <c r="K283" i="1"/>
  <c r="J283" i="1"/>
  <c r="I283" i="1"/>
  <c r="H283" i="1"/>
  <c r="G283" i="1"/>
  <c r="F283" i="1"/>
  <c r="V282" i="1"/>
  <c r="N282" i="1"/>
  <c r="V281" i="1"/>
  <c r="N281" i="1"/>
  <c r="E281" i="1"/>
  <c r="V280" i="1"/>
  <c r="N280" i="1"/>
  <c r="E280" i="1"/>
  <c r="V279" i="1"/>
  <c r="N279" i="1"/>
  <c r="E279" i="1"/>
  <c r="V278" i="1"/>
  <c r="N278" i="1"/>
  <c r="E278" i="1"/>
  <c r="V277" i="1"/>
  <c r="N277" i="1"/>
  <c r="E277" i="1"/>
  <c r="V276" i="1"/>
  <c r="N276" i="1"/>
  <c r="E276" i="1"/>
  <c r="V275" i="1"/>
  <c r="N275" i="1"/>
  <c r="E275" i="1"/>
  <c r="V274" i="1"/>
  <c r="N274" i="1"/>
  <c r="E274" i="1"/>
  <c r="V273" i="1"/>
  <c r="N273" i="1"/>
  <c r="E273" i="1"/>
  <c r="V272" i="1"/>
  <c r="N272" i="1"/>
  <c r="E272" i="1"/>
  <c r="V271" i="1"/>
  <c r="N271" i="1"/>
  <c r="E271" i="1"/>
  <c r="V270" i="1"/>
  <c r="N270" i="1"/>
  <c r="E270" i="1"/>
  <c r="V269" i="1"/>
  <c r="N269" i="1"/>
  <c r="E269" i="1"/>
  <c r="V268" i="1"/>
  <c r="N268" i="1"/>
  <c r="E268" i="1"/>
  <c r="V267" i="1"/>
  <c r="N267" i="1"/>
  <c r="E267" i="1"/>
  <c r="V266" i="1"/>
  <c r="N266" i="1"/>
  <c r="E266" i="1"/>
  <c r="V265" i="1"/>
  <c r="N265" i="1"/>
  <c r="E265" i="1"/>
  <c r="V264" i="1"/>
  <c r="N264" i="1"/>
  <c r="E264" i="1"/>
  <c r="V263" i="1"/>
  <c r="N263" i="1"/>
  <c r="E263" i="1"/>
  <c r="V262" i="1"/>
  <c r="N262" i="1"/>
  <c r="E262" i="1"/>
  <c r="P262" i="1" s="1"/>
  <c r="V261" i="1"/>
  <c r="N261" i="1"/>
  <c r="E261" i="1"/>
  <c r="V260" i="1"/>
  <c r="N260" i="1"/>
  <c r="E260" i="1"/>
  <c r="V259" i="1"/>
  <c r="N259" i="1"/>
  <c r="E259" i="1"/>
  <c r="V258" i="1"/>
  <c r="N258" i="1"/>
  <c r="E258" i="1"/>
  <c r="V257" i="1"/>
  <c r="N257" i="1"/>
  <c r="E257" i="1"/>
  <c r="V256" i="1"/>
  <c r="N256" i="1"/>
  <c r="E256" i="1"/>
  <c r="V255" i="1"/>
  <c r="N255" i="1"/>
  <c r="E255" i="1"/>
  <c r="V254" i="1"/>
  <c r="N254" i="1"/>
  <c r="E254" i="1"/>
  <c r="V253" i="1"/>
  <c r="N253" i="1"/>
  <c r="E253" i="1"/>
  <c r="V252" i="1"/>
  <c r="N252" i="1"/>
  <c r="E252" i="1"/>
  <c r="V251" i="1"/>
  <c r="N251" i="1"/>
  <c r="E251" i="1"/>
  <c r="V250" i="1"/>
  <c r="N250" i="1"/>
  <c r="E250" i="1"/>
  <c r="V249" i="1"/>
  <c r="N249" i="1"/>
  <c r="E249" i="1"/>
  <c r="V248" i="1"/>
  <c r="N248" i="1"/>
  <c r="E248" i="1"/>
  <c r="V247" i="1"/>
  <c r="N247" i="1"/>
  <c r="E247" i="1"/>
  <c r="V246" i="1"/>
  <c r="N246" i="1"/>
  <c r="E246" i="1"/>
  <c r="V245" i="1"/>
  <c r="N245" i="1"/>
  <c r="E245" i="1"/>
  <c r="V244" i="1"/>
  <c r="N244" i="1"/>
  <c r="E244" i="1"/>
  <c r="V243" i="1"/>
  <c r="N243" i="1"/>
  <c r="E243" i="1"/>
  <c r="V242" i="1"/>
  <c r="N242" i="1"/>
  <c r="E242" i="1"/>
  <c r="V241" i="1"/>
  <c r="N241" i="1"/>
  <c r="E241" i="1"/>
  <c r="V240" i="1"/>
  <c r="N240" i="1"/>
  <c r="E240" i="1"/>
  <c r="V239" i="1"/>
  <c r="N239" i="1"/>
  <c r="E239" i="1"/>
  <c r="V238" i="1"/>
  <c r="N238" i="1"/>
  <c r="E238" i="1"/>
  <c r="V237" i="1"/>
  <c r="N237" i="1"/>
  <c r="E237" i="1"/>
  <c r="V236" i="1"/>
  <c r="N236" i="1"/>
  <c r="E236" i="1"/>
  <c r="V235" i="1"/>
  <c r="N235" i="1"/>
  <c r="E235" i="1"/>
  <c r="V234" i="1"/>
  <c r="N234" i="1"/>
  <c r="E234" i="1"/>
  <c r="V233" i="1"/>
  <c r="N233" i="1"/>
  <c r="E233" i="1"/>
  <c r="V232" i="1"/>
  <c r="N232" i="1"/>
  <c r="E232" i="1"/>
  <c r="V231" i="1"/>
  <c r="N231" i="1"/>
  <c r="E231" i="1"/>
  <c r="V230" i="1"/>
  <c r="N230" i="1"/>
  <c r="E230" i="1"/>
  <c r="V229" i="1"/>
  <c r="N229" i="1"/>
  <c r="E229" i="1"/>
  <c r="V228" i="1"/>
  <c r="N228" i="1"/>
  <c r="E228" i="1"/>
  <c r="V227" i="1"/>
  <c r="N227" i="1"/>
  <c r="E227" i="1"/>
  <c r="V226" i="1"/>
  <c r="T226" i="1"/>
  <c r="N226" i="1"/>
  <c r="E226" i="1"/>
  <c r="S226" i="1" s="1"/>
  <c r="V225" i="1"/>
  <c r="N225" i="1"/>
  <c r="E225" i="1"/>
  <c r="V224" i="1"/>
  <c r="N224" i="1"/>
  <c r="E224" i="1"/>
  <c r="V223" i="1"/>
  <c r="N223" i="1"/>
  <c r="E223" i="1"/>
  <c r="V222" i="1"/>
  <c r="N222" i="1"/>
  <c r="E222" i="1"/>
  <c r="V221" i="1"/>
  <c r="N221" i="1"/>
  <c r="E221" i="1"/>
  <c r="V220" i="1"/>
  <c r="N220" i="1"/>
  <c r="E220" i="1"/>
  <c r="V219" i="1"/>
  <c r="N219" i="1"/>
  <c r="E219" i="1"/>
  <c r="V218" i="1"/>
  <c r="N218" i="1"/>
  <c r="E218" i="1"/>
  <c r="V217" i="1"/>
  <c r="N217" i="1"/>
  <c r="E217" i="1"/>
  <c r="V216" i="1"/>
  <c r="N216" i="1"/>
  <c r="E216" i="1"/>
  <c r="V215" i="1"/>
  <c r="N215" i="1"/>
  <c r="E215" i="1"/>
  <c r="V214" i="1"/>
  <c r="N214" i="1"/>
  <c r="E214" i="1"/>
  <c r="V213" i="1"/>
  <c r="N213" i="1"/>
  <c r="E213" i="1"/>
  <c r="V212" i="1"/>
  <c r="N212" i="1"/>
  <c r="E212" i="1"/>
  <c r="V211" i="1"/>
  <c r="N211" i="1"/>
  <c r="E211" i="1"/>
  <c r="V210" i="1"/>
  <c r="N210" i="1"/>
  <c r="E210" i="1"/>
  <c r="V209" i="1"/>
  <c r="N209" i="1"/>
  <c r="E209" i="1"/>
  <c r="V208" i="1"/>
  <c r="N208" i="1"/>
  <c r="E208" i="1"/>
  <c r="V207" i="1"/>
  <c r="N207" i="1"/>
  <c r="E207" i="1"/>
  <c r="V206" i="1"/>
  <c r="N206" i="1"/>
  <c r="E206" i="1"/>
  <c r="V205" i="1"/>
  <c r="N205" i="1"/>
  <c r="E205" i="1"/>
  <c r="V204" i="1"/>
  <c r="N204" i="1"/>
  <c r="E204" i="1"/>
  <c r="V203" i="1"/>
  <c r="O203" i="1"/>
  <c r="N203" i="1"/>
  <c r="E203" i="1"/>
  <c r="V202" i="1"/>
  <c r="N202" i="1"/>
  <c r="E202" i="1"/>
  <c r="V201" i="1"/>
  <c r="N201" i="1"/>
  <c r="E201" i="1"/>
  <c r="V200" i="1"/>
  <c r="N200" i="1"/>
  <c r="E200" i="1"/>
  <c r="V199" i="1"/>
  <c r="N199" i="1"/>
  <c r="E199" i="1"/>
  <c r="V198" i="1"/>
  <c r="N198" i="1"/>
  <c r="E198" i="1"/>
  <c r="V197" i="1"/>
  <c r="N197" i="1"/>
  <c r="E197" i="1"/>
  <c r="V196" i="1"/>
  <c r="N196" i="1"/>
  <c r="E196" i="1"/>
  <c r="V195" i="1"/>
  <c r="N195" i="1"/>
  <c r="E195" i="1"/>
  <c r="V194" i="1"/>
  <c r="N194" i="1"/>
  <c r="E194" i="1"/>
  <c r="V193" i="1"/>
  <c r="N193" i="1"/>
  <c r="E193" i="1"/>
  <c r="V192" i="1"/>
  <c r="N192" i="1"/>
  <c r="E192" i="1"/>
  <c r="V191" i="1"/>
  <c r="N191" i="1"/>
  <c r="E191" i="1"/>
  <c r="V190" i="1"/>
  <c r="N190" i="1"/>
  <c r="E190" i="1"/>
  <c r="V189" i="1"/>
  <c r="N189" i="1"/>
  <c r="E189" i="1"/>
  <c r="V188" i="1"/>
  <c r="N188" i="1"/>
  <c r="E188" i="1"/>
  <c r="V187" i="1"/>
  <c r="N187" i="1"/>
  <c r="E187" i="1"/>
  <c r="V186" i="1"/>
  <c r="N186" i="1"/>
  <c r="E186" i="1"/>
  <c r="V185" i="1"/>
  <c r="N185" i="1"/>
  <c r="E185" i="1"/>
  <c r="V184" i="1"/>
  <c r="N184" i="1"/>
  <c r="E184" i="1"/>
  <c r="V183" i="1"/>
  <c r="N183" i="1"/>
  <c r="E183" i="1"/>
  <c r="V182" i="1"/>
  <c r="N182" i="1"/>
  <c r="E182" i="1"/>
  <c r="V181" i="1"/>
  <c r="N181" i="1"/>
  <c r="E181" i="1"/>
  <c r="V180" i="1"/>
  <c r="N180" i="1"/>
  <c r="E180" i="1"/>
  <c r="V179" i="1"/>
  <c r="N179" i="1"/>
  <c r="E179" i="1"/>
  <c r="V178" i="1"/>
  <c r="N178" i="1"/>
  <c r="E178" i="1"/>
  <c r="V177" i="1"/>
  <c r="N177" i="1"/>
  <c r="E177" i="1"/>
  <c r="V176" i="1"/>
  <c r="N176" i="1"/>
  <c r="E176" i="1"/>
  <c r="V175" i="1"/>
  <c r="N175" i="1"/>
  <c r="E175" i="1"/>
  <c r="V174" i="1"/>
  <c r="N174" i="1"/>
  <c r="E174" i="1"/>
  <c r="V173" i="1"/>
  <c r="N173" i="1"/>
  <c r="E173" i="1"/>
  <c r="V172" i="1"/>
  <c r="N172" i="1"/>
  <c r="E172" i="1"/>
  <c r="V171" i="1"/>
  <c r="N171" i="1"/>
  <c r="E171" i="1"/>
  <c r="V170" i="1"/>
  <c r="N170" i="1"/>
  <c r="E170" i="1"/>
  <c r="V169" i="1"/>
  <c r="N169" i="1"/>
  <c r="E169" i="1"/>
  <c r="V168" i="1"/>
  <c r="N168" i="1"/>
  <c r="E168" i="1"/>
  <c r="V167" i="1"/>
  <c r="N167" i="1"/>
  <c r="E167" i="1"/>
  <c r="V166" i="1"/>
  <c r="N166" i="1"/>
  <c r="E166" i="1"/>
  <c r="V165" i="1"/>
  <c r="N165" i="1"/>
  <c r="E165" i="1"/>
  <c r="V164" i="1"/>
  <c r="N164" i="1"/>
  <c r="E164" i="1"/>
  <c r="V163" i="1"/>
  <c r="N163" i="1"/>
  <c r="E163" i="1"/>
  <c r="V162" i="1"/>
  <c r="N162" i="1"/>
  <c r="E162" i="1"/>
  <c r="V161" i="1"/>
  <c r="N161" i="1"/>
  <c r="E161" i="1"/>
  <c r="V160" i="1"/>
  <c r="N160" i="1"/>
  <c r="E160" i="1"/>
  <c r="V159" i="1"/>
  <c r="N159" i="1"/>
  <c r="E159" i="1"/>
  <c r="V158" i="1"/>
  <c r="N158" i="1"/>
  <c r="E158" i="1"/>
  <c r="V157" i="1"/>
  <c r="N157" i="1"/>
  <c r="E157" i="1"/>
  <c r="V156" i="1"/>
  <c r="N156" i="1"/>
  <c r="E156" i="1"/>
  <c r="V155" i="1"/>
  <c r="N155" i="1"/>
  <c r="E155" i="1"/>
  <c r="V154" i="1"/>
  <c r="N154" i="1"/>
  <c r="E154" i="1"/>
  <c r="V153" i="1"/>
  <c r="N153" i="1"/>
  <c r="E153" i="1"/>
  <c r="V152" i="1"/>
  <c r="N152" i="1"/>
  <c r="E152" i="1"/>
  <c r="V151" i="1"/>
  <c r="N151" i="1"/>
  <c r="E151" i="1"/>
  <c r="V150" i="1"/>
  <c r="N150" i="1"/>
  <c r="E150" i="1"/>
  <c r="V149" i="1"/>
  <c r="N149" i="1"/>
  <c r="E149" i="1"/>
  <c r="V148" i="1"/>
  <c r="N148" i="1"/>
  <c r="E148" i="1"/>
  <c r="V147" i="1"/>
  <c r="N147" i="1"/>
  <c r="E147" i="1"/>
  <c r="V146" i="1"/>
  <c r="N146" i="1"/>
  <c r="E146" i="1"/>
  <c r="V145" i="1"/>
  <c r="N145" i="1"/>
  <c r="E145" i="1"/>
  <c r="V144" i="1"/>
  <c r="N144" i="1"/>
  <c r="E144" i="1"/>
  <c r="V143" i="1"/>
  <c r="N143" i="1"/>
  <c r="V142" i="1"/>
  <c r="N142" i="1"/>
  <c r="E142" i="1"/>
  <c r="V141" i="1"/>
  <c r="N141" i="1"/>
  <c r="E141" i="1"/>
  <c r="V140" i="1"/>
  <c r="N140" i="1"/>
  <c r="E140" i="1"/>
  <c r="V139" i="1"/>
  <c r="N139" i="1"/>
  <c r="E139" i="1"/>
  <c r="V138" i="1"/>
  <c r="N138" i="1"/>
  <c r="E138" i="1"/>
  <c r="V137" i="1"/>
  <c r="N137" i="1"/>
  <c r="E137" i="1"/>
  <c r="V136" i="1"/>
  <c r="N136" i="1"/>
  <c r="E136" i="1"/>
  <c r="V135" i="1"/>
  <c r="N135" i="1"/>
  <c r="E135" i="1"/>
  <c r="V134" i="1"/>
  <c r="N134" i="1"/>
  <c r="E134" i="1"/>
  <c r="V133" i="1"/>
  <c r="N133" i="1"/>
  <c r="E133" i="1"/>
  <c r="V132" i="1"/>
  <c r="N132" i="1"/>
  <c r="E132" i="1"/>
  <c r="V131" i="1"/>
  <c r="N131" i="1"/>
  <c r="E131" i="1"/>
  <c r="V130" i="1"/>
  <c r="N130" i="1"/>
  <c r="E130" i="1"/>
  <c r="V129" i="1"/>
  <c r="N129" i="1"/>
  <c r="E129" i="1"/>
  <c r="V128" i="1"/>
  <c r="N128" i="1"/>
  <c r="E128" i="1"/>
  <c r="V127" i="1"/>
  <c r="N127" i="1"/>
  <c r="E127" i="1"/>
  <c r="V126" i="1"/>
  <c r="N126" i="1"/>
  <c r="E126" i="1"/>
  <c r="V125" i="1"/>
  <c r="N125" i="1"/>
  <c r="E125" i="1"/>
  <c r="V124" i="1"/>
  <c r="N124" i="1"/>
  <c r="E124" i="1"/>
  <c r="V123" i="1"/>
  <c r="N123" i="1"/>
  <c r="E123" i="1"/>
  <c r="V122" i="1"/>
  <c r="N122" i="1"/>
  <c r="V121" i="1"/>
  <c r="N121" i="1"/>
  <c r="E121" i="1"/>
  <c r="V120" i="1"/>
  <c r="N120" i="1"/>
  <c r="E120" i="1"/>
  <c r="V119" i="1"/>
  <c r="N119" i="1"/>
  <c r="E119" i="1"/>
  <c r="V118" i="1"/>
  <c r="N118" i="1"/>
  <c r="E118" i="1"/>
  <c r="V117" i="1"/>
  <c r="N117" i="1"/>
  <c r="E117" i="1"/>
  <c r="V116" i="1"/>
  <c r="N116" i="1"/>
  <c r="E116" i="1"/>
  <c r="V115" i="1"/>
  <c r="N115" i="1"/>
  <c r="E115" i="1"/>
  <c r="V114" i="1"/>
  <c r="N114" i="1"/>
  <c r="E114" i="1"/>
  <c r="V113" i="1"/>
  <c r="N113" i="1"/>
  <c r="E113" i="1"/>
  <c r="V112" i="1"/>
  <c r="N112" i="1"/>
  <c r="E112" i="1"/>
  <c r="V111" i="1"/>
  <c r="N111" i="1"/>
  <c r="E111" i="1"/>
  <c r="V110" i="1"/>
  <c r="N110" i="1"/>
  <c r="E110" i="1"/>
  <c r="V109" i="1"/>
  <c r="N109" i="1"/>
  <c r="E109" i="1"/>
  <c r="V108" i="1"/>
  <c r="N108" i="1"/>
  <c r="E108" i="1"/>
  <c r="V107" i="1"/>
  <c r="R107" i="1"/>
  <c r="N107" i="1"/>
  <c r="V106" i="1"/>
  <c r="N106" i="1"/>
  <c r="E106" i="1"/>
  <c r="V105" i="1"/>
  <c r="N105" i="1"/>
  <c r="E105" i="1"/>
  <c r="V104" i="1"/>
  <c r="N104" i="1"/>
  <c r="E104" i="1"/>
  <c r="V103" i="1"/>
  <c r="N103" i="1"/>
  <c r="E103" i="1"/>
  <c r="V102" i="1"/>
  <c r="N102" i="1"/>
  <c r="E102" i="1"/>
  <c r="V101" i="1"/>
  <c r="N101" i="1"/>
  <c r="E101" i="1"/>
  <c r="V100" i="1"/>
  <c r="N100" i="1"/>
  <c r="E100" i="1"/>
  <c r="V99" i="1"/>
  <c r="N99" i="1"/>
  <c r="E99" i="1"/>
  <c r="V98" i="1"/>
  <c r="N98" i="1"/>
  <c r="E98" i="1"/>
  <c r="V97" i="1"/>
  <c r="N97" i="1"/>
  <c r="E97" i="1"/>
  <c r="V96" i="1"/>
  <c r="N96" i="1"/>
  <c r="E96" i="1"/>
  <c r="V95" i="1"/>
  <c r="N95" i="1"/>
  <c r="E95" i="1"/>
  <c r="V94" i="1"/>
  <c r="N94" i="1"/>
  <c r="E94" i="1"/>
  <c r="V93" i="1"/>
  <c r="N93" i="1"/>
  <c r="E93" i="1"/>
  <c r="V92" i="1"/>
  <c r="N92" i="1"/>
  <c r="E92" i="1"/>
  <c r="V91" i="1"/>
  <c r="N91" i="1"/>
  <c r="E91" i="1"/>
  <c r="V90" i="1"/>
  <c r="N90" i="1"/>
  <c r="E90" i="1"/>
  <c r="V89" i="1"/>
  <c r="N89" i="1"/>
  <c r="E89" i="1"/>
  <c r="V88" i="1"/>
  <c r="N88" i="1"/>
  <c r="E88" i="1"/>
  <c r="V87" i="1"/>
  <c r="N87" i="1"/>
  <c r="E87" i="1"/>
  <c r="V86" i="1"/>
  <c r="N86" i="1"/>
  <c r="E86" i="1"/>
  <c r="V85" i="1"/>
  <c r="N85" i="1"/>
  <c r="E85" i="1"/>
  <c r="V84" i="1"/>
  <c r="N84" i="1"/>
  <c r="E84" i="1"/>
  <c r="V83" i="1"/>
  <c r="N83" i="1"/>
  <c r="E83" i="1"/>
  <c r="V82" i="1"/>
  <c r="N82" i="1"/>
  <c r="E82" i="1"/>
  <c r="V81" i="1"/>
  <c r="N81" i="1"/>
  <c r="E81" i="1"/>
  <c r="V80" i="1"/>
  <c r="N80" i="1"/>
  <c r="E80" i="1"/>
  <c r="V79" i="1"/>
  <c r="N79" i="1"/>
  <c r="E79" i="1"/>
  <c r="V78" i="1"/>
  <c r="N78" i="1"/>
  <c r="E78" i="1"/>
  <c r="V77" i="1"/>
  <c r="N77" i="1"/>
  <c r="E77" i="1"/>
  <c r="V76" i="1"/>
  <c r="N76" i="1"/>
  <c r="E76" i="1"/>
  <c r="V75" i="1"/>
  <c r="N75" i="1"/>
  <c r="E75" i="1"/>
  <c r="V74" i="1"/>
  <c r="N74" i="1"/>
  <c r="E74" i="1"/>
  <c r="V73" i="1"/>
  <c r="N73" i="1"/>
  <c r="E73" i="1"/>
  <c r="V72" i="1"/>
  <c r="N72" i="1"/>
  <c r="E72" i="1"/>
  <c r="V71" i="1"/>
  <c r="N71" i="1"/>
  <c r="E71" i="1"/>
  <c r="V70" i="1"/>
  <c r="N70" i="1"/>
  <c r="E70" i="1"/>
  <c r="V69" i="1"/>
  <c r="N69" i="1"/>
  <c r="E69" i="1"/>
  <c r="V68" i="1"/>
  <c r="N68" i="1"/>
  <c r="E68" i="1"/>
  <c r="V67" i="1"/>
  <c r="N67" i="1"/>
  <c r="E67" i="1"/>
  <c r="V66" i="1"/>
  <c r="N66" i="1"/>
  <c r="E66" i="1"/>
  <c r="V65" i="1"/>
  <c r="N65" i="1"/>
  <c r="V64" i="1"/>
  <c r="N64" i="1"/>
  <c r="E64" i="1"/>
  <c r="V63" i="1"/>
  <c r="N63" i="1"/>
  <c r="E63" i="1"/>
  <c r="V62" i="1"/>
  <c r="N62" i="1"/>
  <c r="E62" i="1"/>
  <c r="V61" i="1"/>
  <c r="N61" i="1"/>
  <c r="E61" i="1"/>
  <c r="V60" i="1"/>
  <c r="N60" i="1"/>
  <c r="E60" i="1"/>
  <c r="V59" i="1"/>
  <c r="N59" i="1"/>
  <c r="E59" i="1"/>
  <c r="V58" i="1"/>
  <c r="N58" i="1"/>
  <c r="E58" i="1"/>
  <c r="V57" i="1"/>
  <c r="N57" i="1"/>
  <c r="E57" i="1"/>
  <c r="V56" i="1"/>
  <c r="N56" i="1"/>
  <c r="E56" i="1"/>
  <c r="V55" i="1"/>
  <c r="N55" i="1"/>
  <c r="E55" i="1"/>
  <c r="V54" i="1"/>
  <c r="N54" i="1"/>
  <c r="E54" i="1"/>
  <c r="V53" i="1"/>
  <c r="N53" i="1"/>
  <c r="E53" i="1"/>
  <c r="V52" i="1"/>
  <c r="N52" i="1"/>
  <c r="E52" i="1"/>
  <c r="V51" i="1"/>
  <c r="N51" i="1"/>
  <c r="E51" i="1"/>
  <c r="V50" i="1"/>
  <c r="N50" i="1"/>
  <c r="E50" i="1"/>
  <c r="V49" i="1"/>
  <c r="N49" i="1"/>
  <c r="E49" i="1"/>
  <c r="V48" i="1"/>
  <c r="N48" i="1"/>
  <c r="E48" i="1"/>
  <c r="V47" i="1"/>
  <c r="N47" i="1"/>
  <c r="E47" i="1"/>
  <c r="V46" i="1"/>
  <c r="N46" i="1"/>
  <c r="E46" i="1"/>
  <c r="V45" i="1"/>
  <c r="N45" i="1"/>
  <c r="E45" i="1"/>
  <c r="V44" i="1"/>
  <c r="N44" i="1"/>
  <c r="E44" i="1"/>
  <c r="V43" i="1"/>
  <c r="N43" i="1"/>
  <c r="E43" i="1"/>
  <c r="V42" i="1"/>
  <c r="N42" i="1"/>
  <c r="E42" i="1"/>
  <c r="V41" i="1"/>
  <c r="N41" i="1"/>
  <c r="E41" i="1"/>
  <c r="V40" i="1"/>
  <c r="N40" i="1"/>
  <c r="E40" i="1"/>
  <c r="V39" i="1"/>
  <c r="N39" i="1"/>
  <c r="E39" i="1"/>
  <c r="V38" i="1"/>
  <c r="N38" i="1"/>
  <c r="E38" i="1"/>
  <c r="V37" i="1"/>
  <c r="N37" i="1"/>
  <c r="E37" i="1"/>
  <c r="V36" i="1"/>
  <c r="N36" i="1"/>
  <c r="E36" i="1"/>
  <c r="V35" i="1"/>
  <c r="N35" i="1"/>
  <c r="E35" i="1"/>
  <c r="V34" i="1"/>
  <c r="N34" i="1"/>
  <c r="E34" i="1"/>
  <c r="V33" i="1"/>
  <c r="N33" i="1"/>
  <c r="E33" i="1"/>
  <c r="V32" i="1"/>
  <c r="N32" i="1"/>
  <c r="E32" i="1"/>
  <c r="V31" i="1"/>
  <c r="N31" i="1"/>
  <c r="V30" i="1"/>
  <c r="N30" i="1"/>
  <c r="E30" i="1"/>
  <c r="V29" i="1"/>
  <c r="N29" i="1"/>
  <c r="E29" i="1"/>
  <c r="V28" i="1"/>
  <c r="N28" i="1"/>
  <c r="E28" i="1"/>
  <c r="V27" i="1"/>
  <c r="N27" i="1"/>
  <c r="E27" i="1"/>
  <c r="V26" i="1"/>
  <c r="N26" i="1"/>
  <c r="E26" i="1"/>
  <c r="V25" i="1"/>
  <c r="N25" i="1"/>
  <c r="E25" i="1"/>
  <c r="V24" i="1"/>
  <c r="N24" i="1"/>
  <c r="E24" i="1"/>
  <c r="V23" i="1"/>
  <c r="N23" i="1"/>
  <c r="E23" i="1"/>
  <c r="V22" i="1"/>
  <c r="N22" i="1"/>
  <c r="E22" i="1"/>
  <c r="V21" i="1"/>
  <c r="N21" i="1"/>
  <c r="E21" i="1"/>
  <c r="V20" i="1"/>
  <c r="N20" i="1"/>
  <c r="E20" i="1"/>
  <c r="V19" i="1"/>
  <c r="N19" i="1"/>
  <c r="E19" i="1"/>
  <c r="V18" i="1"/>
  <c r="N18" i="1"/>
  <c r="E18" i="1"/>
  <c r="V17" i="1"/>
  <c r="N17" i="1"/>
  <c r="E17" i="1"/>
  <c r="V16" i="1"/>
  <c r="N16" i="1"/>
  <c r="E16" i="1"/>
  <c r="V15" i="1"/>
  <c r="N15" i="1"/>
  <c r="E15" i="1"/>
  <c r="V14" i="1"/>
  <c r="N14" i="1"/>
  <c r="E14" i="1"/>
  <c r="V13" i="1"/>
  <c r="N13" i="1"/>
  <c r="E13" i="1"/>
  <c r="V12" i="1"/>
  <c r="N12" i="1"/>
  <c r="E12" i="1"/>
  <c r="V11" i="1"/>
  <c r="N11" i="1"/>
  <c r="E11" i="1"/>
  <c r="V10" i="1"/>
  <c r="N10" i="1"/>
  <c r="E10" i="1"/>
  <c r="V9" i="1"/>
  <c r="N9" i="1"/>
  <c r="E9" i="1"/>
  <c r="V8" i="1"/>
  <c r="N8" i="1"/>
  <c r="E8" i="1"/>
  <c r="V7" i="1"/>
  <c r="N7" i="1"/>
  <c r="E7" i="1"/>
  <c r="V6" i="1"/>
  <c r="N6" i="1"/>
  <c r="E6" i="1"/>
  <c r="V5" i="1"/>
  <c r="N5" i="1"/>
  <c r="E5" i="1"/>
  <c r="V4" i="1"/>
  <c r="N4" i="1"/>
  <c r="E4" i="1"/>
  <c r="E283" i="1" s="1"/>
  <c r="V3" i="1"/>
  <c r="N3" i="1"/>
  <c r="N283" i="1" s="1"/>
  <c r="E3" i="1"/>
</calcChain>
</file>

<file path=xl/sharedStrings.xml><?xml version="1.0" encoding="utf-8"?>
<sst xmlns="http://schemas.openxmlformats.org/spreadsheetml/2006/main" count="929" uniqueCount="600">
  <si>
    <t>№ п/п</t>
  </si>
  <si>
    <t>Идентификационный номер</t>
  </si>
  <si>
    <t>Наименование автодороги</t>
  </si>
  <si>
    <t>Принадлежность</t>
  </si>
  <si>
    <t>Протяженность(км)</t>
  </si>
  <si>
    <t>Грунт</t>
  </si>
  <si>
    <t>Щебень</t>
  </si>
  <si>
    <t>Асфальт</t>
  </si>
  <si>
    <t>Бетон</t>
  </si>
  <si>
    <t>Столбец6</t>
  </si>
  <si>
    <t>ПАСПОРТИЗАЦИЯ</t>
  </si>
  <si>
    <t>МЕЖЕВАНИЕ</t>
  </si>
  <si>
    <t>Столбец5</t>
  </si>
  <si>
    <t>ФИЛЬТР ПО ТВЕРДОМУ</t>
  </si>
  <si>
    <t>Столбец1</t>
  </si>
  <si>
    <t>Столбец2</t>
  </si>
  <si>
    <t>Столбец3</t>
  </si>
  <si>
    <t>Столбец4</t>
  </si>
  <si>
    <t>Столбец42</t>
  </si>
  <si>
    <t>Столбец43</t>
  </si>
  <si>
    <t>29 232 ОП МР-001</t>
  </si>
  <si>
    <t>«Калуга-Тула» -д. Н. Косьмово</t>
  </si>
  <si>
    <t>с. Ахлебинино</t>
  </si>
  <si>
    <t>Да</t>
  </si>
  <si>
    <t>29 232 ОП МР-002</t>
  </si>
  <si>
    <t>д. Н. Косьмово – д. В. Косьмово</t>
  </si>
  <si>
    <t>29 232 ОП МР-003</t>
  </si>
  <si>
    <t>д.Никольское – д. Пушкино</t>
  </si>
  <si>
    <t>29 232 ОП МР-004</t>
  </si>
  <si>
    <t>«Калуга _Тула» - д.Николаевка</t>
  </si>
  <si>
    <t>29 232 ОП МР-005</t>
  </si>
  <si>
    <t>с.Борищево – д. Садки</t>
  </si>
  <si>
    <t>с. Борищево</t>
  </si>
  <si>
    <t>29 232 ОП МР-006</t>
  </si>
  <si>
    <t>с. Борищево – д. Орля</t>
  </si>
  <si>
    <t>29 232 ОП МР-007</t>
  </si>
  <si>
    <t>д. Ладыгино – д. Ершовка</t>
  </si>
  <si>
    <t>д. Горки</t>
  </si>
  <si>
    <t>29 232 ОП МР-008</t>
  </si>
  <si>
    <t>«с. Перемышль - д. Погореловка» – д. Дементеевка</t>
  </si>
  <si>
    <t>29 232 ОП МР-009</t>
  </si>
  <si>
    <t>д. Ладыгино – д. Кульнево</t>
  </si>
  <si>
    <t>29 232 ОП МР-010</t>
  </si>
  <si>
    <t>д. Кульнево – д. Дементеевка</t>
  </si>
  <si>
    <t>29 232 ОП МР-011</t>
  </si>
  <si>
    <t>«п. Воротынск –с. Перемышль» - д. Ладыгино</t>
  </si>
  <si>
    <t>29 232 ОП МР-012</t>
  </si>
  <si>
    <t>"Калуга – Козельск" – д.Воробьевка</t>
  </si>
  <si>
    <t>29 232 ОП МР-013</t>
  </si>
  <si>
    <t>д. Ждановка – д.Петровское</t>
  </si>
  <si>
    <t>д. Погореловка</t>
  </si>
  <si>
    <t>29 232 ОП МР-014</t>
  </si>
  <si>
    <t>д.Петровское – д. Синятино</t>
  </si>
  <si>
    <t>29 232 ОП МР-015</t>
  </si>
  <si>
    <t>д.Синятино – д.Погореловка</t>
  </si>
  <si>
    <t>29 232 ОП МР-016</t>
  </si>
  <si>
    <t>д.Погореловка –д. Колышово</t>
  </si>
  <si>
    <t>29 232 ОП МР-017</t>
  </si>
  <si>
    <t>«с. Перемышль – д. Погореловка» - д.Жашково</t>
  </si>
  <si>
    <t>с. Перемышль</t>
  </si>
  <si>
    <t>29 232 ОП МР-018</t>
  </si>
  <si>
    <t>«Калуга – Козельск» - д.Кожемякино</t>
  </si>
  <si>
    <t>д. Покровское</t>
  </si>
  <si>
    <t>29 232 ОП МР-019</t>
  </si>
  <si>
    <t>д. Михайловское – д. Афанасьево</t>
  </si>
  <si>
    <t>29 232 ОП МР-020</t>
  </si>
  <si>
    <t>д. Афанасьево – д.Григорово</t>
  </si>
  <si>
    <t>29 232 ОП МР-021</t>
  </si>
  <si>
    <t>д.Н. Алопово – д.Щепихино</t>
  </si>
  <si>
    <t>29 232 ОП МР-022</t>
  </si>
  <si>
    <t>д. Гордиково – д. Юпинка</t>
  </si>
  <si>
    <t>с. Ильинское</t>
  </si>
  <si>
    <t>29 232 ОП МР-023</t>
  </si>
  <si>
    <t>д. Кудиново- д. Букреево</t>
  </si>
  <si>
    <t>29 232 ОП МР-024</t>
  </si>
  <si>
    <t>«д. Ильинское – д. В. Вялицы» - д. Ермашовка</t>
  </si>
  <si>
    <t>29 232 ОП МР-025</t>
  </si>
  <si>
    <t>д. В.Вялицы – д. Н. Вялицы</t>
  </si>
  <si>
    <t>29 232 ОП МР-026</t>
  </si>
  <si>
    <t>д. Н.Вялицы- д. Ястребово</t>
  </si>
  <si>
    <t>29 232 ОП МР-027</t>
  </si>
  <si>
    <t>«с. Ильинское – д.В. Вялицы» - д. Кудиново</t>
  </si>
  <si>
    <t>29 232 ОП МР-028</t>
  </si>
  <si>
    <t>д. Сильково- д. Татьево</t>
  </si>
  <si>
    <t>дер. Сильково</t>
  </si>
  <si>
    <t>да</t>
  </si>
  <si>
    <t>29 232 ОП МР-029</t>
  </si>
  <si>
    <t>д. Сильково – д. Грицкое</t>
  </si>
  <si>
    <t>29 232 ОП МР-030</t>
  </si>
  <si>
    <t>д. Новоселки – д. Головнино</t>
  </si>
  <si>
    <t>29 232 ОП МР-031</t>
  </si>
  <si>
    <t>«Москва – Киев - Перемышль» - д. Н. Подгоричи</t>
  </si>
  <si>
    <t>29 232 ОП МР-032</t>
  </si>
  <si>
    <t>д.Заборовка – д. Лучкино</t>
  </si>
  <si>
    <t>с. КОСХС</t>
  </si>
  <si>
    <t>29 232 ОП МР-033</t>
  </si>
  <si>
    <t>с. Калужская опытная сельскохозяйственная станция – д. Столпово</t>
  </si>
  <si>
    <t>29 232 ОП МР-034</t>
  </si>
  <si>
    <t>«Москва – Киев - Перемышль» - д. Заболотье</t>
  </si>
  <si>
    <t>29 232 ОП МР-035</t>
  </si>
  <si>
    <t>с. Калужская опытная сельскохозяйственная станция – д. Рядово</t>
  </si>
  <si>
    <t>29 232 ОП МР-036</t>
  </si>
  <si>
    <t>д.Столпово – д. Слевидово</t>
  </si>
  <si>
    <t>29 232 ОП МР-037</t>
  </si>
  <si>
    <t>д.Корекозево – д.Киреево</t>
  </si>
  <si>
    <t>с. Корекозево</t>
  </si>
  <si>
    <t>29 232 ОП МР-038</t>
  </si>
  <si>
    <t>д.Елизаветинка – д.Б. Сушки</t>
  </si>
  <si>
    <t>д. Большие Козлы</t>
  </si>
  <si>
    <t>29 232 ОП МР-039</t>
  </si>
  <si>
    <t>«Калуга - Козельск» - д. Б. Сушки</t>
  </si>
  <si>
    <t>29 232 ОП МР-040</t>
  </si>
  <si>
    <t>«д. Голодское – Суворов – Одоев -Григоровское» - д.Вольня</t>
  </si>
  <si>
    <t>29 232 ОП МР-041</t>
  </si>
  <si>
    <t>«Калуга -Козельск» - Пионер лагеря</t>
  </si>
  <si>
    <t>29 232 ОП МР-042</t>
  </si>
  <si>
    <t>"д. Голодское – Суворов - Одоев» -д. Григоровское"- д. Голчань</t>
  </si>
  <si>
    <t>29 232 ОП МР-043</t>
  </si>
  <si>
    <t>д. Вольня – д. Голчань</t>
  </si>
  <si>
    <t>29 232 ОП МР-044</t>
  </si>
  <si>
    <t>«д.Голодское – Суворов - Одоев» - д. Мехово</t>
  </si>
  <si>
    <t>29 232 ОП МР-045</t>
  </si>
  <si>
    <t>«д.Голодское – Суворов - Одоев» - д. Раздол</t>
  </si>
  <si>
    <t>с. Гремячево</t>
  </si>
  <si>
    <t>29 232 ОП МР-046</t>
  </si>
  <si>
    <t>«д.Голодское – Суворов - Одоев» - д.Зимницы</t>
  </si>
  <si>
    <t>29 232 ОП МР-047</t>
  </si>
  <si>
    <t>д. Григоровское – д. Белая</t>
  </si>
  <si>
    <t>д. Григоровское</t>
  </si>
  <si>
    <t>29 232 ОП МР-048</t>
  </si>
  <si>
    <t>д. Игнатовское – д. Григоровское</t>
  </si>
  <si>
    <t>29 232 ОП МР-049</t>
  </si>
  <si>
    <t>д. Григоровское – д. Салтановское</t>
  </si>
  <si>
    <t>29 232 ОП МР-050</t>
  </si>
  <si>
    <t>д. Малютино – д. Чесноки</t>
  </si>
  <si>
    <t>29 232 ОП МР-051</t>
  </si>
  <si>
    <t>д. Чесноки – д. Зеленино</t>
  </si>
  <si>
    <t>29 232 ОП МР-052</t>
  </si>
  <si>
    <t>д.Зеленино – д. Алексеевское</t>
  </si>
  <si>
    <t>29 232 ОП МР-053</t>
  </si>
  <si>
    <t>д.Малютино – д. Кириловское</t>
  </si>
  <si>
    <t>29 232 ОП МР-054</t>
  </si>
  <si>
    <t>д. Кириловское – д.Никитинка</t>
  </si>
  <si>
    <t>29 232 ОП МР-055</t>
  </si>
  <si>
    <t>д. Никитинка – д. Митинка</t>
  </si>
  <si>
    <t>29 232 ОП МР-056</t>
  </si>
  <si>
    <t>д. Григоровское – д. Константиновка</t>
  </si>
  <si>
    <t>29 232 ОП МР-057</t>
  </si>
  <si>
    <t>д. Акиньшино – д. Нелюбовское</t>
  </si>
  <si>
    <t>29 232 ОП МР-058</t>
  </si>
  <si>
    <t>"д.Голодское –д. Константиновка –д. Крутые Верхи (карьер)" – д. Малютино</t>
  </si>
  <si>
    <t>29 232 ОП МР-059</t>
  </si>
  <si>
    <t>д. Константиновка – д. Крутые Верхи (карьер)</t>
  </si>
  <si>
    <t>29 232 ОП МР-060</t>
  </si>
  <si>
    <t>д. Большие Козлы – д. Еловка</t>
  </si>
  <si>
    <t>29 232 ОП МР-061</t>
  </si>
  <si>
    <t>д. Морозовы дворы– д. Крутые Верхи</t>
  </si>
  <si>
    <t>29 232 ОП МР-062</t>
  </si>
  <si>
    <t>д. Морозовы Дворы – д. Ильинка</t>
  </si>
  <si>
    <t>29 232 ОП МР-063</t>
  </si>
  <si>
    <t>д. Хотисино – д. Холмы</t>
  </si>
  <si>
    <t>д. Хотисино</t>
  </si>
  <si>
    <t>29 232 ОП МР-064</t>
  </si>
  <si>
    <t>д. Холмы – д. Антиповка</t>
  </si>
  <si>
    <t>29 232 ОП МР-065</t>
  </si>
  <si>
    <t>д. Подкорье - д. Петропавлово</t>
  </si>
  <si>
    <t>29 232 ОП МР-066</t>
  </si>
  <si>
    <t>д. Рождественно - д. Петропавлово</t>
  </si>
  <si>
    <t>29 232 ОП МР-067</t>
  </si>
  <si>
    <t>д. Петропавлово – д. Морхань</t>
  </si>
  <si>
    <t>29 232 ОП МР-068</t>
  </si>
  <si>
    <t>д. Хотисино – д. Рождественно</t>
  </si>
  <si>
    <t>29 232 ОП МР-069</t>
  </si>
  <si>
    <t>«Калуга - Тула» - д. Ломохино</t>
  </si>
  <si>
    <t>29 232 ОП МР-070</t>
  </si>
  <si>
    <t>д. Ломохино - д. Боково</t>
  </si>
  <si>
    <t>29 232 ОП МР-071</t>
  </si>
  <si>
    <t>д. Усадье – д. Фитинино</t>
  </si>
  <si>
    <t>29 232 ОП МР-072</t>
  </si>
  <si>
    <t>«Калуга – Тула» - д. Фитинино</t>
  </si>
  <si>
    <t>29 232 ОП МР-073</t>
  </si>
  <si>
    <t>д. Фитинино – д. Гриднево</t>
  </si>
  <si>
    <t>29 232 ОП МР-074</t>
  </si>
  <si>
    <t>а/дорога «Калуга – Тула» - д. Семеновка</t>
  </si>
  <si>
    <t>д. Песочня</t>
  </si>
  <si>
    <t>29 232 ОП МР-075</t>
  </si>
  <si>
    <t>д. Семеновка – д. Пески</t>
  </si>
  <si>
    <t>29 232 ОП МР-076</t>
  </si>
  <si>
    <t>«Калуга - Тула» - д. Борисовка</t>
  </si>
  <si>
    <t>29 232 ОП МР-077</t>
  </si>
  <si>
    <t>«Калуга - Тула» - д. Курово</t>
  </si>
  <si>
    <t>29 232 ОП МР-078</t>
  </si>
  <si>
    <t>1Р132 «Калуга – Тула – Михайлов – Рязань» – д. Песочня – д. Кременево</t>
  </si>
  <si>
    <t>29 232 ОП МР-079</t>
  </si>
  <si>
    <t>«д. Песочня – д. Кременево» - д. Никитье</t>
  </si>
  <si>
    <t>29 232 ОП МР-080</t>
  </si>
  <si>
    <t>«д. Песочня – д. Кременево» - д. Самойлово</t>
  </si>
  <si>
    <t>29 232 ОП МР-081</t>
  </si>
  <si>
    <t>д. Кременево – д. Зябки</t>
  </si>
  <si>
    <t>29 232 ОП МР-082</t>
  </si>
  <si>
    <t>д. Зябки – д. Алексеевка</t>
  </si>
  <si>
    <t>29 232 ОП МР-083</t>
  </si>
  <si>
    <t>«Калуга - Тула» - д. Брагино</t>
  </si>
  <si>
    <t>с. Макарово</t>
  </si>
  <si>
    <t>29 232 ОП МР-084</t>
  </si>
  <si>
    <t>«Калуга - Тула - д. Брагино» - д. Зенилово</t>
  </si>
  <si>
    <t>29 232 ОП МР-085</t>
  </si>
  <si>
    <t>«Калуга - Тула» - д. Басово</t>
  </si>
  <si>
    <t>29 232 ОП МР-086</t>
  </si>
  <si>
    <t>«Калуга - Тула» - д. Забелино</t>
  </si>
  <si>
    <t>2 дороги</t>
  </si>
  <si>
    <t>29 232 ОП МР-087</t>
  </si>
  <si>
    <t>«Калуга - Тула» – д. Темерево</t>
  </si>
  <si>
    <t>29 232 ОП МР-088</t>
  </si>
  <si>
    <t>«Калуга – Тула – д. Брагино» – д. Карауловка</t>
  </si>
  <si>
    <t>29 232 ОП МР-089</t>
  </si>
  <si>
    <t>«Калуга - Тула» - д. Брагино – д. Оберегаевка</t>
  </si>
  <si>
    <t>29 232 ОП МР-090</t>
  </si>
  <si>
    <t>с. Макарово – д. Гулево</t>
  </si>
  <si>
    <t>29 232 ОП МР-091</t>
  </si>
  <si>
    <t>д. Муратовка – д. Шильниково</t>
  </si>
  <si>
    <t>29 232 ОП МР-092</t>
  </si>
  <si>
    <t>д. Гулево – д. Шильниково</t>
  </si>
  <si>
    <t>29 232 ОП МР-093</t>
  </si>
  <si>
    <t>д. Шильниково – д. Истомино</t>
  </si>
  <si>
    <t>29 232 ОП МР-094</t>
  </si>
  <si>
    <t>д. Истомино – д. Новоселки</t>
  </si>
  <si>
    <t>29 232 ОП МР-095</t>
  </si>
  <si>
    <t>д. Истомино – д. Никольское</t>
  </si>
  <si>
    <t>29 232 ОП МР-096</t>
  </si>
  <si>
    <t>1Р132 «Калуга – Тула – Михайлов – Рязань» – д. Будаково</t>
  </si>
  <si>
    <t>29 232 ОП МР-097</t>
  </si>
  <si>
    <t>«Калуга - Тула» -д.Крутицы</t>
  </si>
  <si>
    <t>29 232 ОП МР-098</t>
  </si>
  <si>
    <t>д. Салтановское - д. Красниково</t>
  </si>
  <si>
    <t>29 232 ОП МР-099</t>
  </si>
  <si>
    <t>Карьер - д. Крутые Верхи</t>
  </si>
  <si>
    <t>29 232 ОП МР-100</t>
  </si>
  <si>
    <t>1Р132 «Калуга – Тула – Михайлов – Рязань» – д. Пушкино</t>
  </si>
  <si>
    <t>29 232 ОП МР-101</t>
  </si>
  <si>
    <t>д. Крутые Верхи – д. Никитинка</t>
  </si>
  <si>
    <t>29 232 ОП МР-102</t>
  </si>
  <si>
    <t>Д.Песочня-д.Курово</t>
  </si>
  <si>
    <t>29 232 ОП МР-103</t>
  </si>
  <si>
    <t>1Р132 «Калуга – Тула  – Михайлов  – Рязань»  – с.Рождественно</t>
  </si>
  <si>
    <t>29 232 ОП МР-105</t>
  </si>
  <si>
    <t>д.Заболотье - д.Шамордино до  границы  «Бабынинского района»</t>
  </si>
  <si>
    <t>Местные</t>
  </si>
  <si>
    <t>29 232 ОП МР-106</t>
  </si>
  <si>
    <t>с. Горенское-санаторий Звёздный</t>
  </si>
  <si>
    <t>29 232 ОП МР-107</t>
  </si>
  <si>
    <t>29 232 864 ОП МП-001</t>
  </si>
  <si>
    <t>«автодорога по деревне Сильково»</t>
  </si>
  <si>
    <t>29 232 864 ОП МП-002</t>
  </si>
  <si>
    <t>«автодорога по деревне Головнино»</t>
  </si>
  <si>
    <t>29 232 864 ОП МП-003</t>
  </si>
  <si>
    <t>«автодорога по деревне Желохово»</t>
  </si>
  <si>
    <t>29 232 864 ОП МП-004</t>
  </si>
  <si>
    <t>«автодорога по деревне Торопово»</t>
  </si>
  <si>
    <t>29 232 864ОП МП-005</t>
  </si>
  <si>
    <t>«автодорога по деревне Нижние Подгоричи»</t>
  </si>
  <si>
    <t>29 232 864ОП МП-006</t>
  </si>
  <si>
    <t>«автодорога по деревне Верхние Подгоричи»</t>
  </si>
  <si>
    <t>29 232 864ОП МП-007</t>
  </si>
  <si>
    <t>«автодорога по деревне Грицкое»</t>
  </si>
  <si>
    <t>29 232 864ОП МП-008</t>
  </si>
  <si>
    <t>«автодорога по деревне Татьево»</t>
  </si>
  <si>
    <t>29 232 864ОП МП-009</t>
  </si>
  <si>
    <t>«автодорога по деревне Новоселки»</t>
  </si>
  <si>
    <t>29 232 864ОП МП-010</t>
  </si>
  <si>
    <t>«автодорога по деревне Дудоровка</t>
  </si>
  <si>
    <t>29 232 808 ОП МП-001</t>
  </si>
  <si>
    <t>«автодорога по с.Борищево»</t>
  </si>
  <si>
    <t>29 232 808 ОП МП-002</t>
  </si>
  <si>
    <t>«автодорога по д.Садки»</t>
  </si>
  <si>
    <t>29 232 808 ОП МП-003</t>
  </si>
  <si>
    <t>«автодорога по д.Орля»</t>
  </si>
  <si>
    <t>29 232 808 ОП МП-004</t>
  </si>
  <si>
    <t>«автодорога по д.Родникия»</t>
  </si>
  <si>
    <t>29 232 848 ОП МП-001</t>
  </si>
  <si>
    <t>«автодорога по д.Вечна»</t>
  </si>
  <si>
    <t>29 232 848 ОП МП-002</t>
  </si>
  <si>
    <t>«автодорога по д.Григоровское»</t>
  </si>
  <si>
    <t>29 232 848 ОП МП-003</t>
  </si>
  <si>
    <t>«автодорога по д.Белая»</t>
  </si>
  <si>
    <t>29 232 848 ОП МП-004</t>
  </si>
  <si>
    <t>«автодорога по д.Константиновка»</t>
  </si>
  <si>
    <t>29 232 848 ОП МП-005</t>
  </si>
  <si>
    <t>«автодорога по д.Малютино»</t>
  </si>
  <si>
    <t>29 232 848 ОП МП-006</t>
  </si>
  <si>
    <t>«автодорога по д.Кириловское»</t>
  </si>
  <si>
    <t>29 232 848 ОП МП-007</t>
  </si>
  <si>
    <t>«автодорога по д.Игнатовское»</t>
  </si>
  <si>
    <t>29 232 848 ОП МП-008</t>
  </si>
  <si>
    <t>«автодорога по д.Василенки»</t>
  </si>
  <si>
    <t>29 232 848 ОП МП-009</t>
  </si>
  <si>
    <t>«автодорога по д.Акиньшино»</t>
  </si>
  <si>
    <t>29 232 848 ОП МП-010</t>
  </si>
  <si>
    <t>«автодорога по д.Нелюбовское»</t>
  </si>
  <si>
    <t>29 232 848 ОП МП-011</t>
  </si>
  <si>
    <t>«автодорога по д.Красниково»</t>
  </si>
  <si>
    <t>29 232 848 ОП МП-012</t>
  </si>
  <si>
    <t>«автодорога по д.Зеленино»</t>
  </si>
  <si>
    <t>29 232 848 ОП МП-013</t>
  </si>
  <si>
    <t>«автодорога по д.Салтановское»</t>
  </si>
  <si>
    <t>29 232 848 ОП МП-014</t>
  </si>
  <si>
    <t>«автодорога по д.Алексеевское»</t>
  </si>
  <si>
    <t>29 232 848 ОП МП-015</t>
  </si>
  <si>
    <t>«автодорога по д.Чесноки»</t>
  </si>
  <si>
    <t>29 232 848 ОП МП-016</t>
  </si>
  <si>
    <t>«автодорога по д.Никитинка»</t>
  </si>
  <si>
    <t>29 232 848 ОП МП-017</t>
  </si>
  <si>
    <t>«автодорога по д.Митинка»</t>
  </si>
  <si>
    <t>29 232 848 ОП МП-018</t>
  </si>
  <si>
    <t>«автодорога по д.Кузьменки»</t>
  </si>
  <si>
    <t>29 232 816 ОП МП-001</t>
  </si>
  <si>
    <t>«автодорога по с.Ильинское»</t>
  </si>
  <si>
    <t>29 232 816 ОП МП-002</t>
  </si>
  <si>
    <t>«автодорога по д.Юпинка»</t>
  </si>
  <si>
    <t>29 232 816 ОП МП-003</t>
  </si>
  <si>
    <t>«автодорога по д.Ермашовка»</t>
  </si>
  <si>
    <t>29 232 816 ОП МП-004</t>
  </si>
  <si>
    <t>«автодорога по д.Гордиково»</t>
  </si>
  <si>
    <t>29 232 816 ОП МП-005</t>
  </si>
  <si>
    <t>«автодорога по д.Нижние Вялицы»</t>
  </si>
  <si>
    <t>29 232 816 ОП МП-006</t>
  </si>
  <si>
    <t>«автодорога по д.Верхние Вялицы»</t>
  </si>
  <si>
    <t>29 232 816 ОП МП-007</t>
  </si>
  <si>
    <t>«автодорога по д.Ястребово»</t>
  </si>
  <si>
    <t>29 232 844 ОП МП-001</t>
  </si>
  <si>
    <t>«автодорога по с.Макарово»</t>
  </si>
  <si>
    <t>29 232 844 ОП МП-002</t>
  </si>
  <si>
    <t>«автодорога по д.Гулево»</t>
  </si>
  <si>
    <t>29 232 844 ОП МП-003</t>
  </si>
  <si>
    <t>«автодорога по д.Шильниково»</t>
  </si>
  <si>
    <t>29 232 844 ОП МП-004</t>
  </si>
  <si>
    <t>«автодорога по д.Никольское»</t>
  </si>
  <si>
    <t>29 232 844 ОП МП-005</t>
  </si>
  <si>
    <t>«автодорога по д.Муратовка»</t>
  </si>
  <si>
    <t>29 232 844 ОП МП-006</t>
  </si>
  <si>
    <t>«автодорога по д.Истомино»</t>
  </si>
  <si>
    <t>29 232 844 ОП МП-007</t>
  </si>
  <si>
    <t>«автодорога по д.Новоселки»</t>
  </si>
  <si>
    <t>29 232 844 ОП МП-008</t>
  </si>
  <si>
    <t>«автодорога по д.Забелино»</t>
  </si>
  <si>
    <t>29 232 844 ОП МП-009</t>
  </si>
  <si>
    <t>«автодорога по д.Темерево»</t>
  </si>
  <si>
    <t>29 232 844 ОП МП-010</t>
  </si>
  <si>
    <t>«автодорога по д.Карауловка»</t>
  </si>
  <si>
    <t>29 232 844 ОП МП-011</t>
  </si>
  <si>
    <t>«автодорога по д.Брагино»</t>
  </si>
  <si>
    <t>29 232 844 ОП МП-012</t>
  </si>
  <si>
    <t>«автодорога по д.Зенилово»</t>
  </si>
  <si>
    <t>29 232 844 ОП МП-013</t>
  </si>
  <si>
    <t>«автодорога по д.Оберегаевка»</t>
  </si>
  <si>
    <t>29 232 844 ОП МП-014</t>
  </si>
  <si>
    <t>«автодорога по д.Басово»</t>
  </si>
  <si>
    <t>29 232 812 ОП МП-001</t>
  </si>
  <si>
    <t>«автодорога по ул.Центральная с.Калужская опытная сельскохозяйственная станция»</t>
  </si>
  <si>
    <t>29 232 812 ОП МП-002</t>
  </si>
  <si>
    <t>«автодорога по ул.Школьная с.Калужская опытная сельскохозяйственная станция»</t>
  </si>
  <si>
    <t>29 232 812 ОП МП-003</t>
  </si>
  <si>
    <t>«автодорога по ул.Садовая с.Калужская опытная сельскохозяйственная станция»</t>
  </si>
  <si>
    <t>29 232 812 ОП МП-004</t>
  </si>
  <si>
    <t>«автодорога по ул.Лесная с.Калужская опытная сельскохозяйственная станция»</t>
  </si>
  <si>
    <t>29 232 812 ОП МП-005</t>
  </si>
  <si>
    <t>«автодорога по д.Заболотье»</t>
  </si>
  <si>
    <t>29 232 812 ОП МП-006</t>
  </si>
  <si>
    <t>«автодорога по д. Малая Слободка»</t>
  </si>
  <si>
    <t>29 232 812 ОП МП-007</t>
  </si>
  <si>
    <t>«автодорога по с.Воротынск»</t>
  </si>
  <si>
    <t>29 232 812 ОП МП-008</t>
  </si>
  <si>
    <t>«автодорога по д. Заборовка»</t>
  </si>
  <si>
    <t>29 232 812 ОП МП-009</t>
  </si>
  <si>
    <t>«автодорога по д. Столпово»</t>
  </si>
  <si>
    <t>29 232 812 ОП МП-010</t>
  </si>
  <si>
    <t>«автодорога по д.Слевидово»</t>
  </si>
  <si>
    <t>29 232 812 ОП МП-011</t>
  </si>
  <si>
    <t>«автодорога по д.Рядово»</t>
  </si>
  <si>
    <t>29 232 812 ОП МП-012</t>
  </si>
  <si>
    <t>«автодорога по д.Лучкино»</t>
  </si>
  <si>
    <t>29 232 812 ОП МП-013</t>
  </si>
  <si>
    <t>«автодорога по с.Калужской Геологоразведочной партии»</t>
  </si>
  <si>
    <t>29 232 856 ОП МП-001</t>
  </si>
  <si>
    <t>«автодорога по д.Песочня»</t>
  </si>
  <si>
    <t>29 232 856 ОП МП-002</t>
  </si>
  <si>
    <t>«автодорога по д.Алексеевка»</t>
  </si>
  <si>
    <t>29 232 856 ОП МП-003</t>
  </si>
  <si>
    <t>«автодорога по д.Зябки»</t>
  </si>
  <si>
    <t>29 232 856 ОП МП-004</t>
  </si>
  <si>
    <t>«автодорога по д.Самойлово»</t>
  </si>
  <si>
    <t>29 232 856 ОП МП-005</t>
  </si>
  <si>
    <t>«автодорога по д.Кременево»</t>
  </si>
  <si>
    <t>29 232 856 ОП МП-006</t>
  </si>
  <si>
    <t>«автодорога по д.Никитье»</t>
  </si>
  <si>
    <t>29 232 856 ОП МП-007</t>
  </si>
  <si>
    <t>«автодорога по д.Курово»</t>
  </si>
  <si>
    <t>29 232 856 ОП МП-008</t>
  </si>
  <si>
    <t>«автодорога по д.Борисовка»</t>
  </si>
  <si>
    <t>29 232 856 ОП МП-009</t>
  </si>
  <si>
    <t>«автодорога по д.Семеновка»</t>
  </si>
  <si>
    <t>29 232 856 ОП МП-010</t>
  </si>
  <si>
    <t>«автодорога по д.Пески»</t>
  </si>
  <si>
    <t>29 232 856 ОП МП-011</t>
  </si>
  <si>
    <t>«автодорога по д.Гриднево»</t>
  </si>
  <si>
    <t>29 232 836 ОП МП-001</t>
  </si>
  <si>
    <t>«автодорога по деревне Погореловка»</t>
  </si>
  <si>
    <t>29 232 836 ОП МП-002</t>
  </si>
  <si>
    <t>«автодорога по деревне Синятино»</t>
  </si>
  <si>
    <t>29 232 836 ОП МП-003</t>
  </si>
  <si>
    <t>«автодорога по деревне Петровское»</t>
  </si>
  <si>
    <t>29 232 836 ОП МП-004</t>
  </si>
  <si>
    <t>«автодорога по деревне Ждановка»</t>
  </si>
  <si>
    <t>29 232 836 ОП МП-005</t>
  </si>
  <si>
    <t>«автодорога по деревне Колышово»</t>
  </si>
  <si>
    <t>«автодорога по д.Хотисино»</t>
  </si>
  <si>
    <t>«автодорога по д.Холмы»</t>
  </si>
  <si>
    <t>«автодорога по д.Антиповка»</t>
  </si>
  <si>
    <t>29232868 ОП МП19-004</t>
  </si>
  <si>
    <t>«автодорога по д.Подкорье»</t>
  </si>
  <si>
    <t>«автодорога по д.Ломохино»</t>
  </si>
  <si>
    <t>«автодорога по д.Боково»</t>
  </si>
  <si>
    <t>«автодорога по д.Фитинино»</t>
  </si>
  <si>
    <t>«автодорога по д.Усадье»</t>
  </si>
  <si>
    <t>«автодорога по с.Рождественно»</t>
  </si>
  <si>
    <t>«автодорога по д.Петропавлово»</t>
  </si>
  <si>
    <t>«автодорога по д.Мархань»</t>
  </si>
  <si>
    <t>29 232 840 ОП МП-001</t>
  </si>
  <si>
    <t>«автодорога по ул.Черемушки с.Корекозево»</t>
  </si>
  <si>
    <t>29 232 840 ОП МП-002</t>
  </si>
  <si>
    <t>«автодорога по ул.Лесная с.Корекозево»</t>
  </si>
  <si>
    <t>29 232 840 ОП МП-003</t>
  </si>
  <si>
    <t>«автодорога по ул.Сосновая с.Корекозево»</t>
  </si>
  <si>
    <t>29 232 840 ОП МП-004</t>
  </si>
  <si>
    <t>«автодорога по д.Киреево»</t>
  </si>
  <si>
    <t>29 232 840 ОП МП-005</t>
  </si>
  <si>
    <t>«автодорога по д.Голодское»</t>
  </si>
  <si>
    <t>29 232 840 ОП МП-006</t>
  </si>
  <si>
    <t>«автодорога по д. Бушовка»</t>
  </si>
  <si>
    <t>29 232 840 ОП МП-007</t>
  </si>
  <si>
    <t>«автодорога по д.Вороново»</t>
  </si>
  <si>
    <t>29 232 840 ОП МП-008</t>
  </si>
  <si>
    <t>«автодорога по д. Мехово»</t>
  </si>
  <si>
    <t>29 232 840 ОП МП-009</t>
  </si>
  <si>
    <t>«автодорога по д. Вольня»</t>
  </si>
  <si>
    <t>29 232 840 ОП МП-010</t>
  </si>
  <si>
    <t>«автодорога по д.Голчань»</t>
  </si>
  <si>
    <t>29 232 804 ОП МП-001</t>
  </si>
  <si>
    <t>«автодорога по с.Ахлебинино»</t>
  </si>
  <si>
    <t>29 232 804 ОП МП-002</t>
  </si>
  <si>
    <t>«автодорога по д.Верхнее Косьмово»</t>
  </si>
  <si>
    <t>29 232 804 ОП МП-003</t>
  </si>
  <si>
    <t>«автодорога по д.Нижнее Косьмово»</t>
  </si>
  <si>
    <t>29 232 804 ОП МП-004</t>
  </si>
  <si>
    <t>«автодорога по с.Никольское»</t>
  </si>
  <si>
    <t>29 232 804 ОП МП-005</t>
  </si>
  <si>
    <t>«автодорога по д.Пушкино»</t>
  </si>
  <si>
    <t>29 232 804 ОП МП-006</t>
  </si>
  <si>
    <t>«автодорога по д.Средняя Фабрика»</t>
  </si>
  <si>
    <t>29 232 804 ОП МП-007</t>
  </si>
  <si>
    <t>«автодорога по д.Николаевка»</t>
  </si>
  <si>
    <t>29 232 832 ОП МП-001</t>
  </si>
  <si>
    <t>«автодорога по д.Большие Козлы»</t>
  </si>
  <si>
    <t>29 232 832 ОП МП-002</t>
  </si>
  <si>
    <t>«автодорога по д.Малые Козлы»</t>
  </si>
  <si>
    <t>29 232 832 ОП МП-003</t>
  </si>
  <si>
    <t>«автодорога по д.Мужачи»</t>
  </si>
  <si>
    <t>29 232 832 ОП МП-004</t>
  </si>
  <si>
    <t>«автодорога по д.Желовь»</t>
  </si>
  <si>
    <t>29 232 832 ОП МП-005</t>
  </si>
  <si>
    <t>«автодорога по с.Ильинка»</t>
  </si>
  <si>
    <t>29 232 832 ОП МП-006</t>
  </si>
  <si>
    <t>«автодорога по д.Морозовы Дворы»</t>
  </si>
  <si>
    <t>29 232 832 ОП МП-007</t>
  </si>
  <si>
    <t>«автодорога по д.Крутые Верхи»</t>
  </si>
  <si>
    <t>29 232 832 ОП МП-008</t>
  </si>
  <si>
    <t>«автодорога по д.Еловка»</t>
  </si>
  <si>
    <t>29 232 832 ОП МП-009</t>
  </si>
  <si>
    <t>«автодорога по д.Крутицы»</t>
  </si>
  <si>
    <t>29 232 832 ОП МП-011</t>
  </si>
  <si>
    <t>«автодорога по д.Большие Сушки»</t>
  </si>
  <si>
    <t>29 232 832 ОП МП-012</t>
  </si>
  <si>
    <t>«автодорога по д.Елизаветинка»</t>
  </si>
  <si>
    <t>29 232 820 ОП МП-001</t>
  </si>
  <si>
    <t>«автодорога по д.Горки»</t>
  </si>
  <si>
    <t>29 232 820 ОП МП-002</t>
  </si>
  <si>
    <t>«автодорога по с.Рыченки»</t>
  </si>
  <si>
    <t>29 232 820 ОП МП-003</t>
  </si>
  <si>
    <t>«автодорога по д.Прудищи»</t>
  </si>
  <si>
    <t>29 232 820 ОП МП-004</t>
  </si>
  <si>
    <t>«автодорога по д.Дементеевка»</t>
  </si>
  <si>
    <t>29 232 820 ОП МП-005</t>
  </si>
  <si>
    <t>«автодорога по д.Кульнево»</t>
  </si>
  <si>
    <t>29 232 820 ОП МП-006</t>
  </si>
  <si>
    <t>«автодорога по д.Воробьевка»</t>
  </si>
  <si>
    <t>29 232 820 ОП МП-007</t>
  </si>
  <si>
    <t>«автодорога по д.Ершовка»</t>
  </si>
  <si>
    <t>29 232 820 ОП МП-008</t>
  </si>
  <si>
    <t>«автодорога по д.Ладыгино»</t>
  </si>
  <si>
    <t>29 232 824 ОП МП-001</t>
  </si>
  <si>
    <t>«автодорога по с.Гремячево»</t>
  </si>
  <si>
    <t>29 232 824 ОП МП-002</t>
  </si>
  <si>
    <t>«автодорога по д.Букреево»</t>
  </si>
  <si>
    <t>29 232 824 ОП МП-003</t>
  </si>
  <si>
    <t>«автодорога по д.Зимницы»</t>
  </si>
  <si>
    <t>29 232 824 ОП МП-004</t>
  </si>
  <si>
    <t>«автодорога по д.Раздол»</t>
  </si>
  <si>
    <t>29 232 860 ОП МП-001</t>
  </si>
  <si>
    <t>«автодорога по д.Покровское»</t>
  </si>
  <si>
    <t>29 232 860 ОП МП-002</t>
  </si>
  <si>
    <t>«автодорога по д.Нижнее Алопово»</t>
  </si>
  <si>
    <t>29 232 860 ОП МП-003</t>
  </si>
  <si>
    <t>«автодорога по д.Кожемякино»</t>
  </si>
  <si>
    <t>29 232 860 ОП МП-004</t>
  </si>
  <si>
    <t>«автодорога по д.Михайловское»</t>
  </si>
  <si>
    <t>29 232 860 ОП МП-005</t>
  </si>
  <si>
    <t>«автодорога по д.Рядовка»</t>
  </si>
  <si>
    <t>29 232 860 ОП МП-006</t>
  </si>
  <si>
    <t>«автодорога по д.Афанасьево»</t>
  </si>
  <si>
    <t>29 232 860 ОП МП-007</t>
  </si>
  <si>
    <t>«автодорога по д.Комсино»</t>
  </si>
  <si>
    <t>29 232 860 ОП МП-008</t>
  </si>
  <si>
    <t>«автодорога по д.Верхнее Алопово»</t>
  </si>
  <si>
    <t>29 000 872 ОП МП-001</t>
  </si>
  <si>
    <t>«автодорога по ул. Ленина с. Перемышль»</t>
  </si>
  <si>
    <t>29 000 872 ОП МП-002</t>
  </si>
  <si>
    <t>«автодорога по ул. Красноармейская с. Перемышль»</t>
  </si>
  <si>
    <t>29 000 872 ОП МП -003</t>
  </si>
  <si>
    <t>Автодорога по ул. 25 Октября с. Перемышль»</t>
  </si>
  <si>
    <t>29 000 872 ОП МП -004</t>
  </si>
  <si>
    <t>«автодорога по ул. Республиканская с. Перемышль»</t>
  </si>
  <si>
    <t>29 000 872 ОП МП -005</t>
  </si>
  <si>
    <t>«автодорога по пер. Республиканский с. Перемышль»</t>
  </si>
  <si>
    <t>29 000 872 ОП МП -006</t>
  </si>
  <si>
    <t>«автодорога по ул. Гагарина с. Перемышль»</t>
  </si>
  <si>
    <t>29 000 872 ОП МП -007</t>
  </si>
  <si>
    <t>«автодорога по ул. Суворова с. Перемышль»</t>
  </si>
  <si>
    <t>29 000 872 ОП МП -008</t>
  </si>
  <si>
    <t>«автодорога по ул. Генерала Трубникова с. Перемышль»</t>
  </si>
  <si>
    <t>29 000 872 ОП МП -009</t>
  </si>
  <si>
    <t>«автодорога по ул. Коммунистическая с. Перемышль»</t>
  </si>
  <si>
    <t>29 000 872ОП МП -010</t>
  </si>
  <si>
    <t>«автодорога по ул. Советская с. Перемышль»</t>
  </si>
  <si>
    <t>29 000 872 ОП МП -011</t>
  </si>
  <si>
    <t>«автодорога по ул. Коммунаров с. Перемышль»</t>
  </si>
  <si>
    <t>29 000 872 ОП МП -012</t>
  </si>
  <si>
    <t>«автодорога по ул. Красный Октябрь с. Перемышль»</t>
  </si>
  <si>
    <t>29 000 872 ОП МП -013</t>
  </si>
  <si>
    <t>«автодорога по ул. Циолковского с. Перемышль»</t>
  </si>
  <si>
    <t>29 000 872 ОП МП -014</t>
  </si>
  <si>
    <t>«автодорога по ул. Льва Толстого с. Перемышль»</t>
  </si>
  <si>
    <t>29 000 872 ОП МП -015</t>
  </si>
  <si>
    <t>«автодорога по пер. Циолковского с. Перемышль»</t>
  </si>
  <si>
    <t>29 000 872 ОП МП -016</t>
  </si>
  <si>
    <t>«автодорога по ул. Зеленая с. Перемышль»</t>
  </si>
  <si>
    <t>29 000 872 ОП МП -017</t>
  </si>
  <si>
    <t>«автодорога по ул. Федеративная с. Перемышль»</t>
  </si>
  <si>
    <t>29 000 872 ОП МП -018</t>
  </si>
  <si>
    <t>«автодорога по ул. Мелиораторов с. Перемышль»</t>
  </si>
  <si>
    <t>29 000 872 ОП МП -019</t>
  </si>
  <si>
    <t>«автодорога по ул. Набережная с. Перемышль»</t>
  </si>
  <si>
    <t>29 000 872 ОП МП -020</t>
  </si>
  <si>
    <t>«автодорога по ул. Садовая с. Перемышль»</t>
  </si>
  <si>
    <t>29 000 872 ОП МП -021</t>
  </si>
  <si>
    <t>«автодорога по ул. Строительная с. Перемышль»</t>
  </si>
  <si>
    <t>29 000 872 ОП МП -022</t>
  </si>
  <si>
    <t>«автодорога по ул. Дачная с. Перемышль»</t>
  </si>
  <si>
    <t>29 000 872 ОП МП -023</t>
  </si>
  <si>
    <t>«автодорога по пер. Красноармейский с. Перемышль»</t>
  </si>
  <si>
    <t>оп</t>
  </si>
  <si>
    <t>29 000 872 ОП МП -024</t>
  </si>
  <si>
    <t>«автодорога по пер. 25 Октября с. Перемышль»</t>
  </si>
  <si>
    <t>29 000 872 ОП МП -025</t>
  </si>
  <si>
    <t>«автодорога по ул. Площадь Свободы с. Перемышль»</t>
  </si>
  <si>
    <t>29 000 872 ОП МП -026</t>
  </si>
  <si>
    <t>«автодорога по деревне Жашково»</t>
  </si>
  <si>
    <t>29 000872 ОП МП -027</t>
  </si>
  <si>
    <t>«автодо рога по деревне Хохловка»</t>
  </si>
  <si>
    <t>29 000 872 ОП МП -028</t>
  </si>
  <si>
    <t>«автодорога по деревне Поляна»</t>
  </si>
  <si>
    <t>29 000 872 ОП МП -029</t>
  </si>
  <si>
    <t>«автодорога по ул. Полевая с. Перемышль»</t>
  </si>
  <si>
    <t>29 000 872 ОП МП -030</t>
  </si>
  <si>
    <t>«автодорога по ул. Луговая с. Перемышль»</t>
  </si>
  <si>
    <t>29 000 872 ОП МП -031</t>
  </si>
  <si>
    <t>«автодорога по ул. Михаила Замулаева с. Перемышль»</t>
  </si>
  <si>
    <t>29 000 872 ОП МП -032</t>
  </si>
  <si>
    <t>«автодорога по ул. Цветочная с. Перемышль»</t>
  </si>
  <si>
    <t>Итог</t>
  </si>
  <si>
    <t xml:space="preserve"> </t>
  </si>
  <si>
    <t>30 000 872 ОП МП -033</t>
  </si>
  <si>
    <t>Столбец44</t>
  </si>
  <si>
    <t>Столбец45</t>
  </si>
  <si>
    <t>Столбец46</t>
  </si>
  <si>
    <t>Столбец47</t>
  </si>
  <si>
    <t>Столбец48</t>
  </si>
  <si>
    <t>Столбец49</t>
  </si>
  <si>
    <t>с.Борищево-д.Родники</t>
  </si>
  <si>
    <t>Проезд от ул. Михаила Замулаева до ул. Полевая</t>
  </si>
  <si>
    <t xml:space="preserve">Приложение к постановлению  Об утверждении перечня 
автомобильных дорог общего пользования 
местного значения муниципального района 
 «Перемышльский район», а также 
автомобильных дорог общего пользования 
местного значения сельских поселений 
входящих в состав муниципального района
«Перемышльский район» 
 и их идентикафиционных номеров от "29 "октября2024  №1032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</si>
</sst>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165" fontId="3" fillId="0" borderId="0" xfId="0" applyNumberFormat="1" applyFont="1" applyFill="1" applyAlignment="1">
      <alignment horizontal="center" vertical="top" wrapText="1"/>
    </xf>
    <xf numFmtId="0" fontId="1" fillId="0" borderId="0" xfId="0" applyFont="1"/>
    <xf numFmtId="2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/>
    <xf numFmtId="165" fontId="1" fillId="2" borderId="0" xfId="0" applyNumberFormat="1" applyFont="1" applyFill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family val="2"/>
        <charset val="204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family val="1"/>
        <charset val="204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8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7166BE-10B0-4484-A845-08CF82F3B526}" name="Таблица19103" displayName="Таблица19103" ref="A2:Z283" totalsRowCount="1" headerRowDxfId="54" dataDxfId="53" totalsRowDxfId="52">
  <autoFilter ref="A2:Z282" xr:uid="{031D0982-5E9D-4943-9707-AC3CC65154EF}"/>
  <tableColumns count="26">
    <tableColumn id="1" xr3:uid="{F2864772-4007-43E1-AEC7-47E6273413DE}" name="№ п/п" totalsRowLabel="Итог" dataDxfId="51" totalsRowDxfId="50"/>
    <tableColumn id="2" xr3:uid="{ACB6A8D7-CC12-426B-9EDD-E179DA8BEB16}" name="Идентификационный номер" dataDxfId="49" totalsRowDxfId="48"/>
    <tableColumn id="3" xr3:uid="{D79392DF-9B41-44DD-A6A3-E0053440AF06}" name="Наименование автодороги" dataDxfId="47" totalsRowDxfId="46"/>
    <tableColumn id="9" xr3:uid="{AE617069-D08E-478A-98E8-4523E15E6BF5}" name="Принадлежность" dataDxfId="45" totalsRowDxfId="44"/>
    <tableColumn id="4" xr3:uid="{7C9B1C2E-FA2B-4772-957D-A6EF1CA1A622}" name="Протяженность(км)" totalsRowFunction="sum" dataDxfId="43" totalsRowDxfId="42">
      <calculatedColumnFormula>Таблица19103[[#This Row],[Грунт]]+Таблица19103[[#This Row],[Щебень]]+Таблица19103[[#This Row],[Асфальт]]+Таблица19103[[#This Row],[Бетон]]</calculatedColumnFormula>
    </tableColumn>
    <tableColumn id="5" xr3:uid="{B5BDE5DF-6AF8-4D01-B478-33AE9B49735D}" name="Грунт" totalsRowFunction="sum" dataDxfId="41" totalsRowDxfId="40"/>
    <tableColumn id="6" xr3:uid="{A018E38C-C3C4-459C-88EF-A1138554B2A7}" name="Щебень" totalsRowFunction="sum" dataDxfId="39" totalsRowDxfId="38"/>
    <tableColumn id="7" xr3:uid="{AC64B00B-1E84-4EE5-95E2-AB801D38677D}" name="Асфальт" totalsRowFunction="sum" dataDxfId="37" totalsRowDxfId="36"/>
    <tableColumn id="8" xr3:uid="{0B658D6A-2924-41AD-938A-F7D5CFCD9CFF}" name="Бетон" totalsRowFunction="sum" dataDxfId="35" totalsRowDxfId="34"/>
    <tableColumn id="18" xr3:uid="{0E1056B2-EE75-4DD5-B020-A569C23DB22D}" name="Столбец6" totalsRowFunction="sum" dataDxfId="33" totalsRowDxfId="32"/>
    <tableColumn id="10" xr3:uid="{BBE76717-6EA2-4160-A5A3-5EC657DD1183}" name="ПАСПОРТИЗАЦИЯ" totalsRowFunction="sum" dataDxfId="31" totalsRowDxfId="30"/>
    <tableColumn id="11" xr3:uid="{D2C0020B-FB70-4899-8A3D-65A04909FE11}" name="МЕЖЕВАНИЕ" totalsRowFunction="sum" dataDxfId="29" totalsRowDxfId="28"/>
    <tableColumn id="17" xr3:uid="{3E51C542-8DDA-4C3A-AD9E-646FF2D27A21}" name="Столбец5" totalsRowFunction="sum" dataDxfId="27" totalsRowDxfId="26"/>
    <tableColumn id="12" xr3:uid="{62C9EFCD-E7A6-476E-BF86-475BEDE18235}" name="ФИЛЬТР ПО ТВЕРДОМУ" totalsRowFunction="sum" dataDxfId="25" totalsRowDxfId="24">
      <calculatedColumnFormula>OR(Таблица19103[[#This Row],[Щебень]]&gt;0,Таблица19103[[#This Row],[Асфальт]]&gt;0,Таблица19103[[#This Row],[Бетон]]&gt;0)</calculatedColumnFormula>
    </tableColumn>
    <tableColumn id="13" xr3:uid="{A3467E59-7B77-40F4-B4FD-F453C0FF84DC}" name="Столбец1" totalsRowFunction="sum" dataDxfId="23" totalsRowDxfId="22"/>
    <tableColumn id="14" xr3:uid="{37CC8B9F-9629-4D86-9A3F-A7362801BDAE}" name="Столбец2" dataDxfId="21" totalsRowDxfId="20"/>
    <tableColumn id="15" xr3:uid="{1FC54966-5472-4C96-99B0-CC7A76A3DC44}" name="Столбец3" dataDxfId="19" totalsRowDxfId="18"/>
    <tableColumn id="16" xr3:uid="{9D157AC3-BCCE-48E1-AB0D-4F1B814FC947}" name="Столбец4" dataDxfId="17" totalsRowDxfId="16"/>
    <tableColumn id="19" xr3:uid="{65A75973-BB71-4B86-AAE3-474977D5CFF9}" name="Столбец42" dataDxfId="15" totalsRowDxfId="14"/>
    <tableColumn id="20" xr3:uid="{C23B6673-B1C5-4BD6-9AB6-5362F758FB38}" name="Столбец43" dataDxfId="13" totalsRowDxfId="12"/>
    <tableColumn id="21" xr3:uid="{54BD1D4A-0789-4052-A9B2-F6B9BB164D1C}" name="Столбец44" dataDxfId="11" totalsRowDxfId="10"/>
    <tableColumn id="22" xr3:uid="{BABB8A97-7805-4926-8DDF-A1E4741FCEBE}" name="Столбец45" dataDxfId="9" totalsRowDxfId="8">
      <calculatedColumnFormula>Таблица19103[[#This Row],[Грунт]]+Таблица19103[[#This Row],[Щебень]]+Таблица19103[[#This Row],[Асфальт]]+Таблица19103[[#This Row],[Бетон]]</calculatedColumnFormula>
    </tableColumn>
    <tableColumn id="23" xr3:uid="{95D00DDE-7490-4E7D-AB8A-70F68983E207}" name="Столбец46" dataDxfId="7" totalsRowDxfId="6"/>
    <tableColumn id="24" xr3:uid="{8FF027B1-DAA7-415B-B84F-99269E4B08C1}" name="Столбец47" dataDxfId="5" totalsRowDxfId="4"/>
    <tableColumn id="25" xr3:uid="{A803C32A-0A47-45A0-AF9E-2320141E4723}" name="Столбец48" dataDxfId="3" totalsRowDxfId="2"/>
    <tableColumn id="26" xr3:uid="{D6AA5374-B63B-4B77-AC55-23125FD9D9FD}" name="Столбец49" dataDxfId="1" totalsRow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A7AEA-6E63-41CF-837C-61B0FAD32A7C}">
  <dimension ref="A1:AG300"/>
  <sheetViews>
    <sheetView tabSelected="1" view="pageBreakPreview" topLeftCell="B10" zoomScale="60" zoomScaleNormal="100" workbookViewId="0">
      <selection activeCell="K1" sqref="K1:AQ1048576"/>
    </sheetView>
  </sheetViews>
  <sheetFormatPr defaultColWidth="26.7109375" defaultRowHeight="23.25" x14ac:dyDescent="0.35"/>
  <cols>
    <col min="1" max="1" width="8.42578125" style="1" customWidth="1"/>
    <col min="2" max="2" width="30.28515625" style="1" customWidth="1"/>
    <col min="3" max="3" width="74.42578125" style="1" customWidth="1"/>
    <col min="4" max="4" width="27.42578125" style="1" customWidth="1"/>
    <col min="5" max="5" width="23.7109375" style="22" customWidth="1"/>
    <col min="6" max="6" width="15.28515625" style="1" customWidth="1"/>
    <col min="7" max="7" width="14.85546875" style="22" customWidth="1"/>
    <col min="8" max="8" width="20" style="1" customWidth="1"/>
    <col min="9" max="9" width="17.28515625" style="22" customWidth="1"/>
    <col min="10" max="10" width="14" style="2" hidden="1" customWidth="1"/>
    <col min="11" max="11" width="18.7109375" style="1" hidden="1" customWidth="1"/>
    <col min="12" max="13" width="17.7109375" style="1" hidden="1" customWidth="1"/>
    <col min="14" max="14" width="28.5703125" style="1" hidden="1" customWidth="1"/>
    <col min="15" max="32" width="26.7109375" style="1" hidden="1" customWidth="1"/>
    <col min="33" max="43" width="0" style="1" hidden="1" customWidth="1"/>
    <col min="44" max="16384" width="26.7109375" style="1"/>
  </cols>
  <sheetData>
    <row r="1" spans="1:33" ht="259.5" customHeight="1" x14ac:dyDescent="0.35">
      <c r="E1" s="35" t="s">
        <v>599</v>
      </c>
      <c r="F1" s="35"/>
      <c r="G1" s="35"/>
      <c r="H1" s="35"/>
      <c r="I1" s="35"/>
      <c r="AG1" s="3"/>
    </row>
    <row r="2" spans="1:33" ht="45" x14ac:dyDescent="0.3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6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591</v>
      </c>
      <c r="V2" s="5" t="s">
        <v>592</v>
      </c>
      <c r="W2" s="5" t="s">
        <v>593</v>
      </c>
      <c r="X2" s="5" t="s">
        <v>594</v>
      </c>
      <c r="Y2" s="5" t="s">
        <v>595</v>
      </c>
      <c r="Z2" s="5" t="s">
        <v>596</v>
      </c>
    </row>
    <row r="3" spans="1:33" s="10" customFormat="1" x14ac:dyDescent="0.35">
      <c r="A3" s="7">
        <v>1</v>
      </c>
      <c r="B3" s="7" t="s">
        <v>20</v>
      </c>
      <c r="C3" s="7" t="s">
        <v>21</v>
      </c>
      <c r="D3" s="7" t="s">
        <v>22</v>
      </c>
      <c r="E3" s="7">
        <f>Таблица19103[[#This Row],[Грунт]]+Таблица19103[[#This Row],[Щебень]]+Таблица19103[[#This Row],[Асфальт]]+Таблица19103[[#This Row],[Бетон]]</f>
        <v>1.75</v>
      </c>
      <c r="F3" s="8"/>
      <c r="G3" s="8"/>
      <c r="H3" s="8">
        <v>1.75</v>
      </c>
      <c r="I3" s="8"/>
      <c r="J3" s="8"/>
      <c r="K3" s="9" t="s">
        <v>23</v>
      </c>
      <c r="N3" s="10" t="b">
        <f>OR(Таблица19103[[#This Row],[Щебень]]&gt;0,Таблица19103[[#This Row],[Асфальт]]&gt;0,Таблица19103[[#This Row],[Бетон]]&gt;0)</f>
        <v>1</v>
      </c>
      <c r="O3" s="10">
        <v>1</v>
      </c>
      <c r="P3" s="10">
        <v>1</v>
      </c>
      <c r="Q3" s="10">
        <v>1</v>
      </c>
      <c r="U3" s="26"/>
      <c r="V3" s="26">
        <f>Таблица19103[[#This Row],[Грунт]]+Таблица19103[[#This Row],[Щебень]]+Таблица19103[[#This Row],[Асфальт]]+Таблица19103[[#This Row],[Бетон]]</f>
        <v>1.75</v>
      </c>
      <c r="W3" s="26"/>
      <c r="X3" s="26"/>
      <c r="Y3" s="26"/>
      <c r="Z3" s="26"/>
    </row>
    <row r="4" spans="1:33" s="10" customFormat="1" x14ac:dyDescent="0.35">
      <c r="A4" s="7">
        <v>2</v>
      </c>
      <c r="B4" s="7" t="s">
        <v>24</v>
      </c>
      <c r="C4" s="7" t="s">
        <v>25</v>
      </c>
      <c r="D4" s="7" t="s">
        <v>22</v>
      </c>
      <c r="E4" s="7">
        <f>Таблица19103[[#This Row],[Грунт]]+Таблица19103[[#This Row],[Щебень]]+Таблица19103[[#This Row],[Асфальт]]+Таблица19103[[#This Row],[Бетон]]</f>
        <v>0.7</v>
      </c>
      <c r="F4" s="8"/>
      <c r="G4" s="8"/>
      <c r="H4" s="8">
        <v>0.7</v>
      </c>
      <c r="I4" s="8"/>
      <c r="J4" s="8"/>
      <c r="K4" s="9" t="s">
        <v>23</v>
      </c>
      <c r="N4" s="10" t="b">
        <f>OR(Таблица19103[[#This Row],[Щебень]]&gt;0,Таблица19103[[#This Row],[Асфальт]]&gt;0,Таблица19103[[#This Row],[Бетон]]&gt;0)</f>
        <v>1</v>
      </c>
      <c r="O4" s="10">
        <v>1</v>
      </c>
      <c r="P4" s="10">
        <v>1</v>
      </c>
      <c r="Q4" s="10">
        <v>2</v>
      </c>
      <c r="U4" s="18"/>
      <c r="V4" s="18">
        <f>Таблица19103[[#This Row],[Грунт]]+Таблица19103[[#This Row],[Щебень]]+Таблица19103[[#This Row],[Асфальт]]+Таблица19103[[#This Row],[Бетон]]</f>
        <v>0.7</v>
      </c>
      <c r="W4" s="18"/>
      <c r="X4" s="18"/>
      <c r="Y4" s="18"/>
      <c r="Z4" s="18"/>
    </row>
    <row r="5" spans="1:33" s="10" customFormat="1" x14ac:dyDescent="0.35">
      <c r="A5" s="7">
        <v>3</v>
      </c>
      <c r="B5" s="7" t="s">
        <v>26</v>
      </c>
      <c r="C5" s="7" t="s">
        <v>27</v>
      </c>
      <c r="D5" s="7" t="s">
        <v>22</v>
      </c>
      <c r="E5" s="7">
        <f>Таблица19103[[#This Row],[Грунт]]+Таблица19103[[#This Row],[Щебень]]+Таблица19103[[#This Row],[Асфальт]]+Таблица19103[[#This Row],[Бетон]]</f>
        <v>0.8</v>
      </c>
      <c r="F5" s="8">
        <v>0.8</v>
      </c>
      <c r="G5" s="8"/>
      <c r="H5" s="8"/>
      <c r="I5" s="8"/>
      <c r="J5" s="8"/>
      <c r="N5" s="10" t="b">
        <f>OR(Таблица19103[[#This Row],[Щебень]]&gt;0,Таблица19103[[#This Row],[Асфальт]]&gt;0,Таблица19103[[#This Row],[Бетон]]&gt;0)</f>
        <v>0</v>
      </c>
      <c r="Q5" s="10">
        <v>3</v>
      </c>
      <c r="U5" s="18"/>
      <c r="V5" s="18">
        <f>Таблица19103[[#This Row],[Грунт]]+Таблица19103[[#This Row],[Щебень]]+Таблица19103[[#This Row],[Асфальт]]+Таблица19103[[#This Row],[Бетон]]</f>
        <v>0.8</v>
      </c>
      <c r="W5" s="18"/>
      <c r="X5" s="18"/>
      <c r="Y5" s="18"/>
      <c r="Z5" s="18"/>
    </row>
    <row r="6" spans="1:33" s="10" customFormat="1" x14ac:dyDescent="0.35">
      <c r="A6" s="7">
        <v>4</v>
      </c>
      <c r="B6" s="7" t="s">
        <v>28</v>
      </c>
      <c r="C6" s="7" t="s">
        <v>29</v>
      </c>
      <c r="D6" s="7" t="s">
        <v>22</v>
      </c>
      <c r="E6" s="7">
        <f>Таблица19103[[#This Row],[Грунт]]+Таблица19103[[#This Row],[Щебень]]+Таблица19103[[#This Row],[Асфальт]]+Таблица19103[[#This Row],[Бетон]]</f>
        <v>0.2</v>
      </c>
      <c r="F6" s="8">
        <v>0.2</v>
      </c>
      <c r="G6" s="8"/>
      <c r="H6" s="8"/>
      <c r="I6" s="8"/>
      <c r="J6" s="8"/>
      <c r="N6" s="10" t="b">
        <f>OR(Таблица19103[[#This Row],[Щебень]]&gt;0,Таблица19103[[#This Row],[Асфальт]]&gt;0,Таблица19103[[#This Row],[Бетон]]&gt;0)</f>
        <v>0</v>
      </c>
      <c r="Q6" s="10">
        <v>4</v>
      </c>
      <c r="U6" s="18"/>
      <c r="V6" s="18">
        <f>Таблица19103[[#This Row],[Грунт]]+Таблица19103[[#This Row],[Щебень]]+Таблица19103[[#This Row],[Асфальт]]+Таблица19103[[#This Row],[Бетон]]</f>
        <v>0.2</v>
      </c>
      <c r="W6" s="18"/>
      <c r="X6" s="18"/>
      <c r="Y6" s="18"/>
      <c r="Z6" s="18"/>
    </row>
    <row r="7" spans="1:33" s="10" customFormat="1" x14ac:dyDescent="0.35">
      <c r="A7" s="7">
        <v>5</v>
      </c>
      <c r="B7" s="7" t="s">
        <v>30</v>
      </c>
      <c r="C7" s="7" t="s">
        <v>31</v>
      </c>
      <c r="D7" s="7" t="s">
        <v>32</v>
      </c>
      <c r="E7" s="29">
        <f>Таблица19103[[#This Row],[Грунт]]</f>
        <v>2.2999999999999998</v>
      </c>
      <c r="F7" s="8">
        <v>2.2999999999999998</v>
      </c>
      <c r="G7" s="8"/>
      <c r="H7" s="8"/>
      <c r="I7" s="8"/>
      <c r="J7" s="8"/>
      <c r="K7" s="10" t="s">
        <v>23</v>
      </c>
      <c r="N7" s="10" t="b">
        <f>OR(Таблица19103[[#This Row],[Щебень]]&gt;0,Таблица19103[[#This Row],[Асфальт]]&gt;0,Таблица19103[[#This Row],[Бетон]]&gt;0)</f>
        <v>0</v>
      </c>
      <c r="Q7" s="10">
        <v>5</v>
      </c>
      <c r="U7" s="18"/>
      <c r="V7" s="18">
        <f>Таблица19103[[#This Row],[Грунт]]+Таблица19103[[#This Row],[Щебень]]+Таблица19103[[#This Row],[Асфальт]]+Таблица19103[[#This Row],[Бетон]]</f>
        <v>2.2999999999999998</v>
      </c>
      <c r="W7" s="18"/>
      <c r="X7" s="18"/>
      <c r="Y7" s="18"/>
      <c r="Z7" s="18"/>
    </row>
    <row r="8" spans="1:33" s="10" customFormat="1" x14ac:dyDescent="0.35">
      <c r="A8" s="7">
        <v>6</v>
      </c>
      <c r="B8" s="7" t="s">
        <v>33</v>
      </c>
      <c r="C8" s="7" t="s">
        <v>34</v>
      </c>
      <c r="D8" s="7" t="s">
        <v>32</v>
      </c>
      <c r="E8" s="7">
        <f>Таблица19103[[#This Row],[Грунт]]+Таблица19103[[#This Row],[Щебень]]+Таблица19103[[#This Row],[Асфальт]]+Таблица19103[[#This Row],[Бетон]]</f>
        <v>3.5</v>
      </c>
      <c r="F8" s="8">
        <v>3.5</v>
      </c>
      <c r="G8" s="8"/>
      <c r="H8" s="8"/>
      <c r="I8" s="8"/>
      <c r="J8" s="8"/>
      <c r="N8" s="10" t="b">
        <f>OR(Таблица19103[[#This Row],[Щебень]]&gt;0,Таблица19103[[#This Row],[Асфальт]]&gt;0,Таблица19103[[#This Row],[Бетон]]&gt;0)</f>
        <v>0</v>
      </c>
      <c r="Q8" s="10">
        <v>6</v>
      </c>
      <c r="U8" s="18"/>
      <c r="V8" s="18">
        <f>Таблица19103[[#This Row],[Грунт]]+Таблица19103[[#This Row],[Щебень]]+Таблица19103[[#This Row],[Асфальт]]+Таблица19103[[#This Row],[Бетон]]</f>
        <v>3.5</v>
      </c>
      <c r="W8" s="18"/>
      <c r="X8" s="18"/>
      <c r="Y8" s="18"/>
      <c r="Z8" s="18"/>
    </row>
    <row r="9" spans="1:33" s="10" customFormat="1" x14ac:dyDescent="0.35">
      <c r="A9" s="7">
        <v>7</v>
      </c>
      <c r="B9" s="7" t="s">
        <v>35</v>
      </c>
      <c r="C9" s="7" t="s">
        <v>36</v>
      </c>
      <c r="D9" s="7" t="s">
        <v>37</v>
      </c>
      <c r="E9" s="7">
        <f>Таблица19103[[#This Row],[Грунт]]+Таблица19103[[#This Row],[Щебень]]+Таблица19103[[#This Row],[Асфальт]]+Таблица19103[[#This Row],[Бетон]]</f>
        <v>3.5</v>
      </c>
      <c r="F9" s="8">
        <v>3.5</v>
      </c>
      <c r="G9" s="8"/>
      <c r="H9" s="8"/>
      <c r="I9" s="8"/>
      <c r="J9" s="8"/>
      <c r="N9" s="10" t="b">
        <f>OR(Таблица19103[[#This Row],[Щебень]]&gt;0,Таблица19103[[#This Row],[Асфальт]]&gt;0,Таблица19103[[#This Row],[Бетон]]&gt;0)</f>
        <v>0</v>
      </c>
      <c r="Q9" s="10">
        <v>7</v>
      </c>
      <c r="U9" s="18"/>
      <c r="V9" s="18">
        <f>Таблица19103[[#This Row],[Грунт]]+Таблица19103[[#This Row],[Щебень]]+Таблица19103[[#This Row],[Асфальт]]+Таблица19103[[#This Row],[Бетон]]</f>
        <v>3.5</v>
      </c>
      <c r="W9" s="18"/>
      <c r="X9" s="18"/>
      <c r="Y9" s="18"/>
      <c r="Z9" s="18"/>
    </row>
    <row r="10" spans="1:33" s="10" customFormat="1" ht="46.5" x14ac:dyDescent="0.35">
      <c r="A10" s="7">
        <v>8</v>
      </c>
      <c r="B10" s="7" t="s">
        <v>38</v>
      </c>
      <c r="C10" s="7" t="s">
        <v>39</v>
      </c>
      <c r="D10" s="7" t="s">
        <v>37</v>
      </c>
      <c r="E10" s="7">
        <f>Таблица19103[[#This Row],[Грунт]]+Таблица19103[[#This Row],[Щебень]]+Таблица19103[[#This Row],[Асфальт]]+Таблица19103[[#This Row],[Бетон]]</f>
        <v>1.5</v>
      </c>
      <c r="F10" s="8">
        <v>1.5</v>
      </c>
      <c r="G10" s="8"/>
      <c r="H10" s="8"/>
      <c r="I10" s="8"/>
      <c r="J10" s="8"/>
      <c r="N10" s="10" t="b">
        <f>OR(Таблица19103[[#This Row],[Щебень]]&gt;0,Таблица19103[[#This Row],[Асфальт]]&gt;0,Таблица19103[[#This Row],[Бетон]]&gt;0)</f>
        <v>0</v>
      </c>
      <c r="Q10" s="10">
        <v>8</v>
      </c>
      <c r="U10" s="18"/>
      <c r="V10" s="18">
        <f>Таблица19103[[#This Row],[Грунт]]+Таблица19103[[#This Row],[Щебень]]+Таблица19103[[#This Row],[Асфальт]]+Таблица19103[[#This Row],[Бетон]]</f>
        <v>1.5</v>
      </c>
      <c r="W10" s="18"/>
      <c r="X10" s="18"/>
      <c r="Y10" s="18"/>
      <c r="Z10" s="18"/>
    </row>
    <row r="11" spans="1:33" s="10" customFormat="1" x14ac:dyDescent="0.35">
      <c r="A11" s="7">
        <v>9</v>
      </c>
      <c r="B11" s="7" t="s">
        <v>40</v>
      </c>
      <c r="C11" s="7" t="s">
        <v>41</v>
      </c>
      <c r="D11" s="7" t="s">
        <v>37</v>
      </c>
      <c r="E11" s="7">
        <f>Таблица19103[[#This Row],[Грунт]]+Таблица19103[[#This Row],[Щебень]]+Таблица19103[[#This Row],[Асфальт]]+Таблица19103[[#This Row],[Бетон]]</f>
        <v>1.5</v>
      </c>
      <c r="F11" s="8">
        <v>1.5</v>
      </c>
      <c r="G11" s="8"/>
      <c r="H11" s="8"/>
      <c r="I11" s="8"/>
      <c r="J11" s="8"/>
      <c r="N11" s="10" t="b">
        <f>OR(Таблица19103[[#This Row],[Щебень]]&gt;0,Таблица19103[[#This Row],[Асфальт]]&gt;0,Таблица19103[[#This Row],[Бетон]]&gt;0)</f>
        <v>0</v>
      </c>
      <c r="Q11" s="10">
        <v>9</v>
      </c>
      <c r="U11" s="18"/>
      <c r="V11" s="18">
        <f>Таблица19103[[#This Row],[Грунт]]+Таблица19103[[#This Row],[Щебень]]+Таблица19103[[#This Row],[Асфальт]]+Таблица19103[[#This Row],[Бетон]]</f>
        <v>1.5</v>
      </c>
      <c r="W11" s="18"/>
      <c r="X11" s="18"/>
      <c r="Y11" s="18"/>
      <c r="Z11" s="18"/>
    </row>
    <row r="12" spans="1:33" s="10" customFormat="1" x14ac:dyDescent="0.35">
      <c r="A12" s="7">
        <v>10</v>
      </c>
      <c r="B12" s="7" t="s">
        <v>42</v>
      </c>
      <c r="C12" s="7" t="s">
        <v>43</v>
      </c>
      <c r="D12" s="7" t="s">
        <v>37</v>
      </c>
      <c r="E12" s="7">
        <f>Таблица19103[[#This Row],[Грунт]]+Таблица19103[[#This Row],[Щебень]]+Таблица19103[[#This Row],[Асфальт]]+Таблица19103[[#This Row],[Бетон]]</f>
        <v>1</v>
      </c>
      <c r="F12" s="8">
        <v>1</v>
      </c>
      <c r="G12" s="8"/>
      <c r="H12" s="8"/>
      <c r="I12" s="8"/>
      <c r="J12" s="8"/>
      <c r="N12" s="10" t="b">
        <f>OR(Таблица19103[[#This Row],[Щебень]]&gt;0,Таблица19103[[#This Row],[Асфальт]]&gt;0,Таблица19103[[#This Row],[Бетон]]&gt;0)</f>
        <v>0</v>
      </c>
      <c r="Q12" s="10">
        <v>10</v>
      </c>
      <c r="U12" s="18"/>
      <c r="V12" s="18">
        <f>Таблица19103[[#This Row],[Грунт]]+Таблица19103[[#This Row],[Щебень]]+Таблица19103[[#This Row],[Асфальт]]+Таблица19103[[#This Row],[Бетон]]</f>
        <v>1</v>
      </c>
      <c r="W12" s="18"/>
      <c r="X12" s="18"/>
      <c r="Y12" s="18"/>
      <c r="Z12" s="18"/>
    </row>
    <row r="13" spans="1:33" s="10" customFormat="1" x14ac:dyDescent="0.35">
      <c r="A13" s="7">
        <v>11</v>
      </c>
      <c r="B13" s="7" t="s">
        <v>44</v>
      </c>
      <c r="C13" s="7" t="s">
        <v>45</v>
      </c>
      <c r="D13" s="7" t="s">
        <v>37</v>
      </c>
      <c r="E13" s="7">
        <f>Таблица19103[[#This Row],[Грунт]]+Таблица19103[[#This Row],[Щебень]]+Таблица19103[[#This Row],[Асфальт]]+Таблица19103[[#This Row],[Бетон]]</f>
        <v>0.5</v>
      </c>
      <c r="F13" s="8">
        <v>0.5</v>
      </c>
      <c r="G13" s="8"/>
      <c r="H13" s="8"/>
      <c r="I13" s="8"/>
      <c r="J13" s="8"/>
      <c r="N13" s="10" t="b">
        <f>OR(Таблица19103[[#This Row],[Щебень]]&gt;0,Таблица19103[[#This Row],[Асфальт]]&gt;0,Таблица19103[[#This Row],[Бетон]]&gt;0)</f>
        <v>0</v>
      </c>
      <c r="Q13" s="10">
        <v>11</v>
      </c>
      <c r="U13" s="18"/>
      <c r="V13" s="18">
        <f>Таблица19103[[#This Row],[Грунт]]+Таблица19103[[#This Row],[Щебень]]+Таблица19103[[#This Row],[Асфальт]]+Таблица19103[[#This Row],[Бетон]]</f>
        <v>0.5</v>
      </c>
      <c r="W13" s="18"/>
      <c r="X13" s="18"/>
      <c r="Y13" s="18"/>
      <c r="Z13" s="18"/>
    </row>
    <row r="14" spans="1:33" s="10" customFormat="1" x14ac:dyDescent="0.35">
      <c r="A14" s="7">
        <v>12</v>
      </c>
      <c r="B14" s="7" t="s">
        <v>46</v>
      </c>
      <c r="C14" s="7" t="s">
        <v>47</v>
      </c>
      <c r="D14" s="7" t="s">
        <v>37</v>
      </c>
      <c r="E14" s="7">
        <f>Таблица19103[[#This Row],[Грунт]]+Таблица19103[[#This Row],[Щебень]]+Таблица19103[[#This Row],[Асфальт]]+Таблица19103[[#This Row],[Бетон]]</f>
        <v>3.5</v>
      </c>
      <c r="F14" s="8">
        <v>3.5</v>
      </c>
      <c r="G14" s="8"/>
      <c r="H14" s="8"/>
      <c r="I14" s="8"/>
      <c r="J14" s="8"/>
      <c r="N14" s="10" t="b">
        <f>OR(Таблица19103[[#This Row],[Щебень]]&gt;0,Таблица19103[[#This Row],[Асфальт]]&gt;0,Таблица19103[[#This Row],[Бетон]]&gt;0)</f>
        <v>0</v>
      </c>
      <c r="Q14" s="10">
        <v>12</v>
      </c>
      <c r="U14" s="18"/>
      <c r="V14" s="18">
        <f>Таблица19103[[#This Row],[Грунт]]+Таблица19103[[#This Row],[Щебень]]+Таблица19103[[#This Row],[Асфальт]]+Таблица19103[[#This Row],[Бетон]]</f>
        <v>3.5</v>
      </c>
      <c r="W14" s="18"/>
      <c r="X14" s="18"/>
      <c r="Y14" s="18"/>
      <c r="Z14" s="18"/>
    </row>
    <row r="15" spans="1:33" s="10" customFormat="1" x14ac:dyDescent="0.35">
      <c r="A15" s="7">
        <v>13</v>
      </c>
      <c r="B15" s="7" t="s">
        <v>48</v>
      </c>
      <c r="C15" s="7" t="s">
        <v>49</v>
      </c>
      <c r="D15" s="7" t="s">
        <v>50</v>
      </c>
      <c r="E15" s="7">
        <f>Таблица19103[[#This Row],[Грунт]]+Таблица19103[[#This Row],[Щебень]]+Таблица19103[[#This Row],[Асфальт]]+Таблица19103[[#This Row],[Бетон]]</f>
        <v>2</v>
      </c>
      <c r="F15" s="8">
        <v>2</v>
      </c>
      <c r="G15" s="8"/>
      <c r="H15" s="8"/>
      <c r="I15" s="8"/>
      <c r="J15" s="8"/>
      <c r="N15" s="10" t="b">
        <f>OR(Таблица19103[[#This Row],[Щебень]]&gt;0,Таблица19103[[#This Row],[Асфальт]]&gt;0,Таблица19103[[#This Row],[Бетон]]&gt;0)</f>
        <v>0</v>
      </c>
      <c r="Q15" s="10">
        <v>13</v>
      </c>
      <c r="U15" s="18"/>
      <c r="V15" s="18">
        <f>Таблица19103[[#This Row],[Грунт]]+Таблица19103[[#This Row],[Щебень]]+Таблица19103[[#This Row],[Асфальт]]+Таблица19103[[#This Row],[Бетон]]</f>
        <v>2</v>
      </c>
      <c r="W15" s="18"/>
      <c r="X15" s="18"/>
      <c r="Y15" s="18"/>
      <c r="Z15" s="18"/>
    </row>
    <row r="16" spans="1:33" s="10" customFormat="1" x14ac:dyDescent="0.35">
      <c r="A16" s="7">
        <v>14</v>
      </c>
      <c r="B16" s="7" t="s">
        <v>51</v>
      </c>
      <c r="C16" s="7" t="s">
        <v>52</v>
      </c>
      <c r="D16" s="7" t="s">
        <v>50</v>
      </c>
      <c r="E16" s="7">
        <f>Таблица19103[[#This Row],[Грунт]]+Таблица19103[[#This Row],[Щебень]]+Таблица19103[[#This Row],[Асфальт]]+Таблица19103[[#This Row],[Бетон]]</f>
        <v>2</v>
      </c>
      <c r="F16" s="8">
        <v>2</v>
      </c>
      <c r="G16" s="8"/>
      <c r="H16" s="8"/>
      <c r="I16" s="8"/>
      <c r="J16" s="8"/>
      <c r="N16" s="10" t="b">
        <f>OR(Таблица19103[[#This Row],[Щебень]]&gt;0,Таблица19103[[#This Row],[Асфальт]]&gt;0,Таблица19103[[#This Row],[Бетон]]&gt;0)</f>
        <v>0</v>
      </c>
      <c r="Q16" s="10">
        <v>14</v>
      </c>
      <c r="U16" s="18"/>
      <c r="V16" s="18">
        <f>Таблица19103[[#This Row],[Грунт]]+Таблица19103[[#This Row],[Щебень]]+Таблица19103[[#This Row],[Асфальт]]+Таблица19103[[#This Row],[Бетон]]</f>
        <v>2</v>
      </c>
      <c r="W16" s="18"/>
      <c r="X16" s="18"/>
      <c r="Y16" s="18"/>
      <c r="Z16" s="18"/>
    </row>
    <row r="17" spans="1:26" s="10" customFormat="1" x14ac:dyDescent="0.35">
      <c r="A17" s="7">
        <v>15</v>
      </c>
      <c r="B17" s="7" t="s">
        <v>53</v>
      </c>
      <c r="C17" s="7" t="s">
        <v>54</v>
      </c>
      <c r="D17" s="7" t="s">
        <v>50</v>
      </c>
      <c r="E17" s="7">
        <f>Таблица19103[[#This Row],[Грунт]]+Таблица19103[[#This Row],[Щебень]]+Таблица19103[[#This Row],[Асфальт]]+Таблица19103[[#This Row],[Бетон]]</f>
        <v>2.5</v>
      </c>
      <c r="F17" s="8">
        <v>1.4079999999999999</v>
      </c>
      <c r="G17" s="8">
        <v>1.0920000000000001</v>
      </c>
      <c r="H17" s="8"/>
      <c r="I17" s="8"/>
      <c r="J17" s="8"/>
      <c r="N17" s="10" t="b">
        <f>OR(Таблица19103[[#This Row],[Щебень]]&gt;0,Таблица19103[[#This Row],[Асфальт]]&gt;0,Таблица19103[[#This Row],[Бетон]]&gt;0)</f>
        <v>1</v>
      </c>
      <c r="Q17" s="10">
        <v>15</v>
      </c>
      <c r="U17" s="18"/>
      <c r="V17" s="18">
        <f>Таблица19103[[#This Row],[Грунт]]+Таблица19103[[#This Row],[Щебень]]+Таблица19103[[#This Row],[Асфальт]]+Таблица19103[[#This Row],[Бетон]]</f>
        <v>2.5</v>
      </c>
      <c r="W17" s="18"/>
      <c r="X17" s="18"/>
      <c r="Y17" s="18"/>
      <c r="Z17" s="18"/>
    </row>
    <row r="18" spans="1:26" s="10" customFormat="1" x14ac:dyDescent="0.35">
      <c r="A18" s="7">
        <v>16</v>
      </c>
      <c r="B18" s="7" t="s">
        <v>55</v>
      </c>
      <c r="C18" s="7" t="s">
        <v>56</v>
      </c>
      <c r="D18" s="7" t="s">
        <v>50</v>
      </c>
      <c r="E18" s="7">
        <f>Таблица19103[[#This Row],[Грунт]]+Таблица19103[[#This Row],[Щебень]]+Таблица19103[[#This Row],[Асфальт]]+Таблица19103[[#This Row],[Бетон]]</f>
        <v>2</v>
      </c>
      <c r="F18" s="8">
        <v>1.4</v>
      </c>
      <c r="G18" s="8">
        <v>0.6</v>
      </c>
      <c r="H18" s="8"/>
      <c r="I18" s="8"/>
      <c r="J18" s="8"/>
      <c r="N18" s="10" t="b">
        <f>OR(Таблица19103[[#This Row],[Щебень]]&gt;0,Таблица19103[[#This Row],[Асфальт]]&gt;0,Таблица19103[[#This Row],[Бетон]]&gt;0)</f>
        <v>1</v>
      </c>
      <c r="Q18" s="10">
        <v>16</v>
      </c>
      <c r="U18" s="18"/>
      <c r="V18" s="18">
        <f>Таблица19103[[#This Row],[Грунт]]+Таблица19103[[#This Row],[Щебень]]+Таблица19103[[#This Row],[Асфальт]]+Таблица19103[[#This Row],[Бетон]]</f>
        <v>2</v>
      </c>
      <c r="W18" s="18"/>
      <c r="X18" s="18"/>
      <c r="Y18" s="18"/>
      <c r="Z18" s="18"/>
    </row>
    <row r="19" spans="1:26" s="10" customFormat="1" x14ac:dyDescent="0.35">
      <c r="A19" s="7">
        <v>17</v>
      </c>
      <c r="B19" s="7" t="s">
        <v>57</v>
      </c>
      <c r="C19" s="7" t="s">
        <v>58</v>
      </c>
      <c r="D19" s="7" t="s">
        <v>59</v>
      </c>
      <c r="E19" s="7">
        <f>Таблица19103[[#This Row],[Грунт]]+Таблица19103[[#This Row],[Щебень]]+Таблица19103[[#This Row],[Асфальт]]+Таблица19103[[#This Row],[Бетон]]</f>
        <v>1</v>
      </c>
      <c r="F19" s="8"/>
      <c r="G19" s="8">
        <v>1</v>
      </c>
      <c r="H19" s="8"/>
      <c r="I19" s="8"/>
      <c r="J19" s="8"/>
      <c r="K19" s="9" t="s">
        <v>23</v>
      </c>
      <c r="N19" s="10" t="b">
        <f>OR(Таблица19103[[#This Row],[Щебень]]&gt;0,Таблица19103[[#This Row],[Асфальт]]&gt;0,Таблица19103[[#This Row],[Бетон]]&gt;0)</f>
        <v>1</v>
      </c>
      <c r="Q19" s="10">
        <v>17</v>
      </c>
      <c r="U19" s="18"/>
      <c r="V19" s="18">
        <f>Таблица19103[[#This Row],[Грунт]]+Таблица19103[[#This Row],[Щебень]]+Таблица19103[[#This Row],[Асфальт]]+Таблица19103[[#This Row],[Бетон]]</f>
        <v>1</v>
      </c>
      <c r="W19" s="18"/>
      <c r="X19" s="18"/>
      <c r="Y19" s="18"/>
      <c r="Z19" s="18"/>
    </row>
    <row r="20" spans="1:26" s="10" customFormat="1" x14ac:dyDescent="0.35">
      <c r="A20" s="7">
        <v>18</v>
      </c>
      <c r="B20" s="7" t="s">
        <v>60</v>
      </c>
      <c r="C20" s="7" t="s">
        <v>61</v>
      </c>
      <c r="D20" s="7" t="s">
        <v>62</v>
      </c>
      <c r="E20" s="7">
        <f>Таблица19103[[#This Row],[Грунт]]+Таблица19103[[#This Row],[Щебень]]+Таблица19103[[#This Row],[Асфальт]]+Таблица19103[[#This Row],[Бетон]]</f>
        <v>2</v>
      </c>
      <c r="F20" s="8"/>
      <c r="G20" s="8">
        <v>2</v>
      </c>
      <c r="H20" s="8"/>
      <c r="I20" s="8"/>
      <c r="J20" s="8"/>
      <c r="N20" s="10" t="b">
        <f>OR(Таблица19103[[#This Row],[Щебень]]&gt;0,Таблица19103[[#This Row],[Асфальт]]&gt;0,Таблица19103[[#This Row],[Бетон]]&gt;0)</f>
        <v>1</v>
      </c>
      <c r="O20" s="10">
        <v>1</v>
      </c>
      <c r="P20" s="10">
        <v>1</v>
      </c>
      <c r="Q20" s="10">
        <v>18</v>
      </c>
      <c r="U20" s="18"/>
      <c r="V20" s="18">
        <f>Таблица19103[[#This Row],[Грунт]]+Таблица19103[[#This Row],[Щебень]]+Таблица19103[[#This Row],[Асфальт]]+Таблица19103[[#This Row],[Бетон]]</f>
        <v>2</v>
      </c>
      <c r="W20" s="18"/>
      <c r="X20" s="18"/>
      <c r="Y20" s="18"/>
      <c r="Z20" s="18"/>
    </row>
    <row r="21" spans="1:26" s="10" customFormat="1" x14ac:dyDescent="0.35">
      <c r="A21" s="7">
        <v>19</v>
      </c>
      <c r="B21" s="7" t="s">
        <v>63</v>
      </c>
      <c r="C21" s="7" t="s">
        <v>64</v>
      </c>
      <c r="D21" s="7" t="s">
        <v>62</v>
      </c>
      <c r="E21" s="7">
        <f>Таблица19103[[#This Row],[Грунт]]+Таблица19103[[#This Row],[Щебень]]+Таблица19103[[#This Row],[Асфальт]]+Таблица19103[[#This Row],[Бетон]]</f>
        <v>1.5</v>
      </c>
      <c r="F21" s="8">
        <v>1.5</v>
      </c>
      <c r="G21" s="8"/>
      <c r="H21" s="8"/>
      <c r="I21" s="8"/>
      <c r="J21" s="8"/>
      <c r="N21" s="10" t="b">
        <f>OR(Таблица19103[[#This Row],[Щебень]]&gt;0,Таблица19103[[#This Row],[Асфальт]]&gt;0,Таблица19103[[#This Row],[Бетон]]&gt;0)</f>
        <v>0</v>
      </c>
      <c r="Q21" s="10">
        <v>19</v>
      </c>
      <c r="U21" s="18"/>
      <c r="V21" s="18">
        <f>Таблица19103[[#This Row],[Грунт]]+Таблица19103[[#This Row],[Щебень]]+Таблица19103[[#This Row],[Асфальт]]+Таблица19103[[#This Row],[Бетон]]</f>
        <v>1.5</v>
      </c>
      <c r="W21" s="18"/>
      <c r="X21" s="18"/>
      <c r="Y21" s="18"/>
      <c r="Z21" s="18"/>
    </row>
    <row r="22" spans="1:26" s="10" customFormat="1" x14ac:dyDescent="0.35">
      <c r="A22" s="7">
        <v>20</v>
      </c>
      <c r="B22" s="7" t="s">
        <v>65</v>
      </c>
      <c r="C22" s="7" t="s">
        <v>66</v>
      </c>
      <c r="D22" s="7" t="s">
        <v>62</v>
      </c>
      <c r="E22" s="7">
        <f>Таблица19103[[#This Row],[Грунт]]+Таблица19103[[#This Row],[Щебень]]+Таблица19103[[#This Row],[Асфальт]]+Таблица19103[[#This Row],[Бетон]]</f>
        <v>2</v>
      </c>
      <c r="F22" s="8">
        <v>2</v>
      </c>
      <c r="G22" s="8"/>
      <c r="H22" s="8"/>
      <c r="I22" s="8"/>
      <c r="J22" s="8"/>
      <c r="N22" s="10" t="b">
        <f>OR(Таблица19103[[#This Row],[Щебень]]&gt;0,Таблица19103[[#This Row],[Асфальт]]&gt;0,Таблица19103[[#This Row],[Бетон]]&gt;0)</f>
        <v>0</v>
      </c>
      <c r="Q22" s="10">
        <v>20</v>
      </c>
      <c r="U22" s="18"/>
      <c r="V22" s="18">
        <f>Таблица19103[[#This Row],[Грунт]]+Таблица19103[[#This Row],[Щебень]]+Таблица19103[[#This Row],[Асфальт]]+Таблица19103[[#This Row],[Бетон]]</f>
        <v>2</v>
      </c>
      <c r="W22" s="18"/>
      <c r="X22" s="18"/>
      <c r="Y22" s="18"/>
      <c r="Z22" s="18"/>
    </row>
    <row r="23" spans="1:26" s="10" customFormat="1" x14ac:dyDescent="0.35">
      <c r="A23" s="7">
        <v>21</v>
      </c>
      <c r="B23" s="7" t="s">
        <v>67</v>
      </c>
      <c r="C23" s="7" t="s">
        <v>68</v>
      </c>
      <c r="D23" s="7" t="s">
        <v>62</v>
      </c>
      <c r="E23" s="7">
        <f>Таблица19103[[#This Row],[Грунт]]+Таблица19103[[#This Row],[Щебень]]+Таблица19103[[#This Row],[Асфальт]]+Таблица19103[[#This Row],[Бетон]]</f>
        <v>3</v>
      </c>
      <c r="F23" s="8">
        <v>3</v>
      </c>
      <c r="G23" s="8"/>
      <c r="H23" s="8"/>
      <c r="I23" s="8"/>
      <c r="J23" s="8"/>
      <c r="N23" s="10" t="b">
        <f>OR(Таблица19103[[#This Row],[Щебень]]&gt;0,Таблица19103[[#This Row],[Асфальт]]&gt;0,Таблица19103[[#This Row],[Бетон]]&gt;0)</f>
        <v>0</v>
      </c>
      <c r="Q23" s="10">
        <v>21</v>
      </c>
      <c r="U23" s="18"/>
      <c r="V23" s="18">
        <f>Таблица19103[[#This Row],[Грунт]]+Таблица19103[[#This Row],[Щебень]]+Таблица19103[[#This Row],[Асфальт]]+Таблица19103[[#This Row],[Бетон]]</f>
        <v>3</v>
      </c>
      <c r="W23" s="18"/>
      <c r="X23" s="18"/>
      <c r="Y23" s="18"/>
      <c r="Z23" s="18"/>
    </row>
    <row r="24" spans="1:26" s="10" customFormat="1" x14ac:dyDescent="0.35">
      <c r="A24" s="7">
        <v>22</v>
      </c>
      <c r="B24" s="7" t="s">
        <v>69</v>
      </c>
      <c r="C24" s="7" t="s">
        <v>70</v>
      </c>
      <c r="D24" s="7" t="s">
        <v>71</v>
      </c>
      <c r="E24" s="7">
        <f>Таблица19103[[#This Row],[Грунт]]+Таблица19103[[#This Row],[Щебень]]+Таблица19103[[#This Row],[Асфальт]]+Таблица19103[[#This Row],[Бетон]]</f>
        <v>2</v>
      </c>
      <c r="F24" s="8">
        <v>2</v>
      </c>
      <c r="G24" s="8"/>
      <c r="H24" s="8"/>
      <c r="I24" s="8"/>
      <c r="J24" s="8"/>
      <c r="N24" s="10" t="b">
        <f>OR(Таблица19103[[#This Row],[Щебень]]&gt;0,Таблица19103[[#This Row],[Асфальт]]&gt;0,Таблица19103[[#This Row],[Бетон]]&gt;0)</f>
        <v>0</v>
      </c>
      <c r="Q24" s="10">
        <v>22</v>
      </c>
      <c r="U24" s="18"/>
      <c r="V24" s="18">
        <f>Таблица19103[[#This Row],[Грунт]]+Таблица19103[[#This Row],[Щебень]]+Таблица19103[[#This Row],[Асфальт]]+Таблица19103[[#This Row],[Бетон]]</f>
        <v>2</v>
      </c>
      <c r="W24" s="18"/>
      <c r="X24" s="18"/>
      <c r="Y24" s="18"/>
      <c r="Z24" s="18"/>
    </row>
    <row r="25" spans="1:26" s="10" customFormat="1" x14ac:dyDescent="0.35">
      <c r="A25" s="7">
        <v>23</v>
      </c>
      <c r="B25" s="7" t="s">
        <v>72</v>
      </c>
      <c r="C25" s="7" t="s">
        <v>73</v>
      </c>
      <c r="D25" s="7" t="s">
        <v>71</v>
      </c>
      <c r="E25" s="7">
        <f>Таблица19103[[#This Row],[Грунт]]+Таблица19103[[#This Row],[Щебень]]+Таблица19103[[#This Row],[Асфальт]]+Таблица19103[[#This Row],[Бетон]]</f>
        <v>2</v>
      </c>
      <c r="F25" s="8">
        <v>2</v>
      </c>
      <c r="G25" s="8"/>
      <c r="H25" s="8"/>
      <c r="I25" s="8"/>
      <c r="J25" s="8"/>
      <c r="N25" s="10" t="b">
        <f>OR(Таблица19103[[#This Row],[Щебень]]&gt;0,Таблица19103[[#This Row],[Асфальт]]&gt;0,Таблица19103[[#This Row],[Бетон]]&gt;0)</f>
        <v>0</v>
      </c>
      <c r="Q25" s="10">
        <v>23</v>
      </c>
      <c r="U25" s="18"/>
      <c r="V25" s="18">
        <f>Таблица19103[[#This Row],[Грунт]]+Таблица19103[[#This Row],[Щебень]]+Таблица19103[[#This Row],[Асфальт]]+Таблица19103[[#This Row],[Бетон]]</f>
        <v>2</v>
      </c>
      <c r="W25" s="18"/>
      <c r="X25" s="18"/>
      <c r="Y25" s="18"/>
      <c r="Z25" s="18"/>
    </row>
    <row r="26" spans="1:26" s="10" customFormat="1" ht="46.5" x14ac:dyDescent="0.35">
      <c r="A26" s="7">
        <v>24</v>
      </c>
      <c r="B26" s="7" t="s">
        <v>74</v>
      </c>
      <c r="C26" s="7" t="s">
        <v>75</v>
      </c>
      <c r="D26" s="7" t="s">
        <v>71</v>
      </c>
      <c r="E26" s="7">
        <f>Таблица19103[[#This Row],[Грунт]]+Таблица19103[[#This Row],[Щебень]]+Таблица19103[[#This Row],[Асфальт]]+Таблица19103[[#This Row],[Бетон]]</f>
        <v>1</v>
      </c>
      <c r="F26" s="8">
        <v>1</v>
      </c>
      <c r="G26" s="8"/>
      <c r="H26" s="8"/>
      <c r="I26" s="8"/>
      <c r="J26" s="8"/>
      <c r="N26" s="10" t="b">
        <f>OR(Таблица19103[[#This Row],[Щебень]]&gt;0,Таблица19103[[#This Row],[Асфальт]]&gt;0,Таблица19103[[#This Row],[Бетон]]&gt;0)</f>
        <v>0</v>
      </c>
      <c r="Q26" s="10">
        <v>139</v>
      </c>
      <c r="R26" s="7">
        <v>142</v>
      </c>
      <c r="S26" s="7" t="s">
        <v>319</v>
      </c>
      <c r="T26" s="7" t="s">
        <v>320</v>
      </c>
      <c r="U26" s="18" t="s">
        <v>71</v>
      </c>
      <c r="V26" s="18">
        <f>Таблица19103[[#This Row],[Грунт]]+Таблица19103[[#This Row],[Щебень]]+Таблица19103[[#This Row],[Асфальт]]+Таблица19103[[#This Row],[Бетон]]</f>
        <v>1</v>
      </c>
      <c r="W26" s="18">
        <v>1.1000000000000001</v>
      </c>
      <c r="X26" s="18"/>
      <c r="Y26" s="18"/>
      <c r="Z26" s="18"/>
    </row>
    <row r="27" spans="1:26" s="10" customFormat="1" x14ac:dyDescent="0.35">
      <c r="A27" s="7">
        <v>25</v>
      </c>
      <c r="B27" s="7" t="s">
        <v>76</v>
      </c>
      <c r="C27" s="7" t="s">
        <v>77</v>
      </c>
      <c r="D27" s="7" t="s">
        <v>71</v>
      </c>
      <c r="E27" s="7">
        <f>Таблица19103[[#This Row],[Грунт]]+Таблица19103[[#This Row],[Щебень]]+Таблица19103[[#This Row],[Асфальт]]+Таблица19103[[#This Row],[Бетон]]</f>
        <v>3</v>
      </c>
      <c r="F27" s="8"/>
      <c r="G27" s="8">
        <v>3</v>
      </c>
      <c r="H27" s="8"/>
      <c r="I27" s="8"/>
      <c r="J27" s="8"/>
      <c r="N27" s="10" t="b">
        <f>OR(Таблица19103[[#This Row],[Щебень]]&gt;0,Таблица19103[[#This Row],[Асфальт]]&gt;0,Таблица19103[[#This Row],[Бетон]]&gt;0)</f>
        <v>1</v>
      </c>
      <c r="O27" s="10">
        <v>1</v>
      </c>
      <c r="P27" s="10">
        <v>1</v>
      </c>
      <c r="Q27" s="10">
        <v>25</v>
      </c>
      <c r="U27" s="18"/>
      <c r="V27" s="18">
        <f>Таблица19103[[#This Row],[Грунт]]+Таблица19103[[#This Row],[Щебень]]+Таблица19103[[#This Row],[Асфальт]]+Таблица19103[[#This Row],[Бетон]]</f>
        <v>3</v>
      </c>
      <c r="W27" s="18"/>
      <c r="X27" s="18"/>
      <c r="Y27" s="18"/>
      <c r="Z27" s="18"/>
    </row>
    <row r="28" spans="1:26" s="10" customFormat="1" x14ac:dyDescent="0.35">
      <c r="A28" s="7">
        <v>26</v>
      </c>
      <c r="B28" s="7" t="s">
        <v>78</v>
      </c>
      <c r="C28" s="7" t="s">
        <v>79</v>
      </c>
      <c r="D28" s="7" t="s">
        <v>71</v>
      </c>
      <c r="E28" s="7">
        <f>Таблица19103[[#This Row],[Грунт]]+Таблица19103[[#This Row],[Щебень]]+Таблица19103[[#This Row],[Асфальт]]+Таблица19103[[#This Row],[Бетон]]</f>
        <v>2</v>
      </c>
      <c r="F28" s="8">
        <v>2</v>
      </c>
      <c r="G28" s="8"/>
      <c r="H28" s="8"/>
      <c r="I28" s="8"/>
      <c r="J28" s="8"/>
      <c r="N28" s="10" t="b">
        <f>OR(Таблица19103[[#This Row],[Щебень]]&gt;0,Таблица19103[[#This Row],[Асфальт]]&gt;0,Таблица19103[[#This Row],[Бетон]]&gt;0)</f>
        <v>0</v>
      </c>
      <c r="Q28" s="10">
        <v>26</v>
      </c>
      <c r="U28" s="18"/>
      <c r="V28" s="18">
        <f>Таблица19103[[#This Row],[Грунт]]+Таблица19103[[#This Row],[Щебень]]+Таблица19103[[#This Row],[Асфальт]]+Таблица19103[[#This Row],[Бетон]]</f>
        <v>2</v>
      </c>
      <c r="W28" s="18"/>
      <c r="X28" s="18"/>
      <c r="Y28" s="18"/>
      <c r="Z28" s="18"/>
    </row>
    <row r="29" spans="1:26" s="10" customFormat="1" x14ac:dyDescent="0.35">
      <c r="A29" s="7">
        <v>27</v>
      </c>
      <c r="B29" s="7" t="s">
        <v>80</v>
      </c>
      <c r="C29" s="7" t="s">
        <v>81</v>
      </c>
      <c r="D29" s="7" t="s">
        <v>71</v>
      </c>
      <c r="E29" s="7">
        <f>Таблица19103[[#This Row],[Грунт]]+Таблица19103[[#This Row],[Щебень]]+Таблица19103[[#This Row],[Асфальт]]+Таблица19103[[#This Row],[Бетон]]</f>
        <v>1</v>
      </c>
      <c r="F29" s="8">
        <v>1</v>
      </c>
      <c r="G29" s="8"/>
      <c r="H29" s="8"/>
      <c r="I29" s="8"/>
      <c r="J29" s="8"/>
      <c r="N29" s="10" t="b">
        <f>OR(Таблица19103[[#This Row],[Щебень]]&gt;0,Таблица19103[[#This Row],[Асфальт]]&gt;0,Таблица19103[[#This Row],[Бетон]]&gt;0)</f>
        <v>0</v>
      </c>
      <c r="Q29" s="10">
        <v>27</v>
      </c>
      <c r="U29" s="18"/>
      <c r="V29" s="18">
        <f>Таблица19103[[#This Row],[Грунт]]+Таблица19103[[#This Row],[Щебень]]+Таблица19103[[#This Row],[Асфальт]]+Таблица19103[[#This Row],[Бетон]]</f>
        <v>1</v>
      </c>
      <c r="W29" s="18"/>
      <c r="X29" s="18"/>
      <c r="Y29" s="18"/>
      <c r="Z29" s="18"/>
    </row>
    <row r="30" spans="1:26" s="10" customFormat="1" x14ac:dyDescent="0.35">
      <c r="A30" s="7">
        <v>28</v>
      </c>
      <c r="B30" s="7" t="s">
        <v>82</v>
      </c>
      <c r="C30" s="7" t="s">
        <v>83</v>
      </c>
      <c r="D30" s="7" t="s">
        <v>84</v>
      </c>
      <c r="E30" s="7">
        <f>Таблица19103[[#This Row],[Грунт]]+Таблица19103[[#This Row],[Щебень]]+Таблица19103[[#This Row],[Асфальт]]+Таблица19103[[#This Row],[Бетон]]</f>
        <v>2</v>
      </c>
      <c r="F30" s="8">
        <v>1.875</v>
      </c>
      <c r="G30" s="8">
        <v>0.125</v>
      </c>
      <c r="H30" s="8"/>
      <c r="I30" s="8"/>
      <c r="J30" s="8"/>
      <c r="K30" s="9" t="s">
        <v>85</v>
      </c>
      <c r="N30" s="10" t="b">
        <f>OR(Таблица19103[[#This Row],[Щебень]]&gt;0,Таблица19103[[#This Row],[Асфальт]]&gt;0,Таблица19103[[#This Row],[Бетон]]&gt;0)</f>
        <v>1</v>
      </c>
      <c r="O30" s="10">
        <v>1</v>
      </c>
      <c r="P30" s="10">
        <v>1</v>
      </c>
      <c r="Q30" s="10">
        <v>28</v>
      </c>
      <c r="U30" s="18"/>
      <c r="V30" s="18">
        <f>Таблица19103[[#This Row],[Грунт]]+Таблица19103[[#This Row],[Щебень]]+Таблица19103[[#This Row],[Асфальт]]+Таблица19103[[#This Row],[Бетон]]</f>
        <v>2</v>
      </c>
      <c r="W30" s="18"/>
      <c r="X30" s="18"/>
      <c r="Y30" s="18"/>
      <c r="Z30" s="18"/>
    </row>
    <row r="31" spans="1:26" s="10" customFormat="1" x14ac:dyDescent="0.35">
      <c r="A31" s="7">
        <v>29</v>
      </c>
      <c r="B31" s="7" t="s">
        <v>86</v>
      </c>
      <c r="C31" s="7" t="s">
        <v>87</v>
      </c>
      <c r="D31" s="7" t="s">
        <v>84</v>
      </c>
      <c r="E31" s="7">
        <v>1.8</v>
      </c>
      <c r="F31" s="8"/>
      <c r="G31" s="8">
        <v>1.8</v>
      </c>
      <c r="H31" s="8"/>
      <c r="I31" s="8"/>
      <c r="J31" s="8"/>
      <c r="K31" s="10" t="s">
        <v>85</v>
      </c>
      <c r="N31" s="10" t="b">
        <f>OR(Таблица19103[[#This Row],[Щебень]]&gt;0,Таблица19103[[#This Row],[Асфальт]]&gt;0,Таблица19103[[#This Row],[Бетон]]&gt;0)</f>
        <v>1</v>
      </c>
      <c r="Q31" s="10">
        <v>29</v>
      </c>
      <c r="U31" s="18"/>
      <c r="V31" s="18">
        <f>Таблица19103[[#This Row],[Грунт]]+Таблица19103[[#This Row],[Щебень]]+Таблица19103[[#This Row],[Асфальт]]+Таблица19103[[#This Row],[Бетон]]</f>
        <v>1.8</v>
      </c>
      <c r="W31" s="18"/>
      <c r="X31" s="18"/>
      <c r="Y31" s="18"/>
      <c r="Z31" s="18"/>
    </row>
    <row r="32" spans="1:26" s="10" customFormat="1" x14ac:dyDescent="0.35">
      <c r="A32" s="7">
        <v>30</v>
      </c>
      <c r="B32" s="7" t="s">
        <v>88</v>
      </c>
      <c r="C32" s="7" t="s">
        <v>89</v>
      </c>
      <c r="D32" s="7" t="s">
        <v>84</v>
      </c>
      <c r="E32" s="7">
        <f>Таблица19103[[#This Row],[Грунт]]+Таблица19103[[#This Row],[Щебень]]+Таблица19103[[#This Row],[Асфальт]]+Таблица19103[[#This Row],[Бетон]]</f>
        <v>4</v>
      </c>
      <c r="F32" s="8"/>
      <c r="G32" s="8">
        <v>4</v>
      </c>
      <c r="H32" s="8"/>
      <c r="I32" s="8"/>
      <c r="J32" s="8"/>
      <c r="K32" s="10" t="s">
        <v>85</v>
      </c>
      <c r="N32" s="10" t="b">
        <f>OR(Таблица19103[[#This Row],[Щебень]]&gt;0,Таблица19103[[#This Row],[Асфальт]]&gt;0,Таблица19103[[#This Row],[Бетон]]&gt;0)</f>
        <v>1</v>
      </c>
      <c r="O32" s="10">
        <v>1</v>
      </c>
      <c r="P32" s="10">
        <v>1</v>
      </c>
      <c r="Q32" s="10">
        <v>30</v>
      </c>
      <c r="U32" s="18"/>
      <c r="V32" s="18">
        <f>Таблица19103[[#This Row],[Грунт]]+Таблица19103[[#This Row],[Щебень]]+Таблица19103[[#This Row],[Асфальт]]+Таблица19103[[#This Row],[Бетон]]</f>
        <v>4</v>
      </c>
      <c r="W32" s="18"/>
      <c r="X32" s="18"/>
      <c r="Y32" s="18"/>
      <c r="Z32" s="18"/>
    </row>
    <row r="33" spans="1:26" s="10" customFormat="1" ht="46.5" x14ac:dyDescent="0.35">
      <c r="A33" s="7">
        <v>31</v>
      </c>
      <c r="B33" s="7" t="s">
        <v>90</v>
      </c>
      <c r="C33" s="7" t="s">
        <v>91</v>
      </c>
      <c r="D33" s="7" t="s">
        <v>84</v>
      </c>
      <c r="E33" s="7">
        <f>Таблица19103[[#This Row],[Грунт]]+Таблица19103[[#This Row],[Щебень]]+Таблица19103[[#This Row],[Асфальт]]+Таблица19103[[#This Row],[Бетон]]</f>
        <v>2.218</v>
      </c>
      <c r="F33" s="8"/>
      <c r="G33" s="8">
        <v>2.218</v>
      </c>
      <c r="H33" s="8"/>
      <c r="I33" s="8"/>
      <c r="J33" s="8"/>
      <c r="K33" s="9" t="s">
        <v>23</v>
      </c>
      <c r="N33" s="10" t="b">
        <f>OR(Таблица19103[[#This Row],[Щебень]]&gt;0,Таблица19103[[#This Row],[Асфальт]]&gt;0,Таблица19103[[#This Row],[Бетон]]&gt;0)</f>
        <v>1</v>
      </c>
      <c r="O33" s="10">
        <v>1</v>
      </c>
      <c r="P33" s="10">
        <v>1</v>
      </c>
      <c r="Q33" s="10">
        <v>31</v>
      </c>
      <c r="U33" s="18"/>
      <c r="V33" s="18">
        <f>Таблица19103[[#This Row],[Грунт]]+Таблица19103[[#This Row],[Щебень]]+Таблица19103[[#This Row],[Асфальт]]+Таблица19103[[#This Row],[Бетон]]</f>
        <v>2.218</v>
      </c>
      <c r="W33" s="18"/>
      <c r="X33" s="18"/>
      <c r="Y33" s="18"/>
      <c r="Z33" s="18"/>
    </row>
    <row r="34" spans="1:26" s="10" customFormat="1" x14ac:dyDescent="0.35">
      <c r="A34" s="7">
        <v>32</v>
      </c>
      <c r="B34" s="7" t="s">
        <v>92</v>
      </c>
      <c r="C34" s="7" t="s">
        <v>93</v>
      </c>
      <c r="D34" s="7" t="s">
        <v>94</v>
      </c>
      <c r="E34" s="7">
        <f>Таблица19103[[#This Row],[Грунт]]+Таблица19103[[#This Row],[Щебень]]+Таблица19103[[#This Row],[Асфальт]]+Таблица19103[[#This Row],[Бетон]]</f>
        <v>3</v>
      </c>
      <c r="F34" s="8">
        <v>3</v>
      </c>
      <c r="G34" s="8"/>
      <c r="H34" s="8">
        <v>0</v>
      </c>
      <c r="I34" s="8"/>
      <c r="J34" s="8"/>
      <c r="N34" s="10" t="b">
        <f>OR(Таблица19103[[#This Row],[Щебень]]&gt;0,Таблица19103[[#This Row],[Асфальт]]&gt;0,Таблица19103[[#This Row],[Бетон]]&gt;0)</f>
        <v>0</v>
      </c>
      <c r="O34" s="10">
        <v>1</v>
      </c>
      <c r="P34" s="10">
        <v>1</v>
      </c>
      <c r="Q34" s="10">
        <v>32</v>
      </c>
      <c r="U34" s="18"/>
      <c r="V34" s="18">
        <f>Таблица19103[[#This Row],[Грунт]]+Таблица19103[[#This Row],[Щебень]]+Таблица19103[[#This Row],[Асфальт]]+Таблица19103[[#This Row],[Бетон]]</f>
        <v>3</v>
      </c>
      <c r="W34" s="18"/>
      <c r="X34" s="18"/>
      <c r="Y34" s="18"/>
      <c r="Z34" s="18"/>
    </row>
    <row r="35" spans="1:26" s="10" customFormat="1" ht="46.5" x14ac:dyDescent="0.35">
      <c r="A35" s="7">
        <v>33</v>
      </c>
      <c r="B35" s="7" t="s">
        <v>95</v>
      </c>
      <c r="C35" s="7" t="s">
        <v>96</v>
      </c>
      <c r="D35" s="7" t="s">
        <v>94</v>
      </c>
      <c r="E35" s="7">
        <f>Таблица19103[[#This Row],[Грунт]]+Таблица19103[[#This Row],[Щебень]]+Таблица19103[[#This Row],[Асфальт]]+Таблица19103[[#This Row],[Бетон]]</f>
        <v>2</v>
      </c>
      <c r="F35" s="8"/>
      <c r="G35" s="8"/>
      <c r="H35" s="8">
        <v>2</v>
      </c>
      <c r="I35" s="8"/>
      <c r="J35" s="8"/>
      <c r="K35" s="10" t="s">
        <v>23</v>
      </c>
      <c r="N35" s="10" t="b">
        <f>OR(Таблица19103[[#This Row],[Щебень]]&gt;0,Таблица19103[[#This Row],[Асфальт]]&gt;0,Таблица19103[[#This Row],[Бетон]]&gt;0)</f>
        <v>1</v>
      </c>
      <c r="O35" s="10">
        <v>1</v>
      </c>
      <c r="P35" s="10">
        <v>1</v>
      </c>
      <c r="Q35" s="10">
        <v>33</v>
      </c>
      <c r="U35" s="18"/>
      <c r="V35" s="18">
        <f>Таблица19103[[#This Row],[Грунт]]+Таблица19103[[#This Row],[Щебень]]+Таблица19103[[#This Row],[Асфальт]]+Таблица19103[[#This Row],[Бетон]]</f>
        <v>2</v>
      </c>
      <c r="W35" s="18"/>
      <c r="X35" s="18"/>
      <c r="Y35" s="18"/>
      <c r="Z35" s="18"/>
    </row>
    <row r="36" spans="1:26" s="10" customFormat="1" x14ac:dyDescent="0.35">
      <c r="A36" s="7">
        <v>34</v>
      </c>
      <c r="B36" s="7" t="s">
        <v>97</v>
      </c>
      <c r="C36" s="7" t="s">
        <v>98</v>
      </c>
      <c r="D36" s="7" t="s">
        <v>94</v>
      </c>
      <c r="E36" s="7">
        <f>Таблица19103[[#This Row],[Грунт]]+Таблица19103[[#This Row],[Щебень]]+Таблица19103[[#This Row],[Асфальт]]+Таблица19103[[#This Row],[Бетон]]</f>
        <v>1.8</v>
      </c>
      <c r="F36" s="8"/>
      <c r="G36" s="8"/>
      <c r="H36" s="8">
        <v>1.8</v>
      </c>
      <c r="I36" s="8"/>
      <c r="J36" s="8"/>
      <c r="K36" s="9" t="s">
        <v>23</v>
      </c>
      <c r="N36" s="10" t="b">
        <f>OR(Таблица19103[[#This Row],[Щебень]]&gt;0,Таблица19103[[#This Row],[Асфальт]]&gt;0,Таблица19103[[#This Row],[Бетон]]&gt;0)</f>
        <v>1</v>
      </c>
      <c r="O36" s="10">
        <v>1</v>
      </c>
      <c r="P36" s="10">
        <v>1</v>
      </c>
      <c r="Q36" s="10">
        <v>34</v>
      </c>
      <c r="U36" s="18"/>
      <c r="V36" s="18">
        <f>Таблица19103[[#This Row],[Грунт]]+Таблица19103[[#This Row],[Щебень]]+Таблица19103[[#This Row],[Асфальт]]+Таблица19103[[#This Row],[Бетон]]</f>
        <v>1.8</v>
      </c>
      <c r="W36" s="18"/>
      <c r="X36" s="18"/>
      <c r="Y36" s="18"/>
      <c r="Z36" s="18"/>
    </row>
    <row r="37" spans="1:26" s="10" customFormat="1" ht="46.5" x14ac:dyDescent="0.35">
      <c r="A37" s="7">
        <v>35</v>
      </c>
      <c r="B37" s="7" t="s">
        <v>99</v>
      </c>
      <c r="C37" s="7" t="s">
        <v>100</v>
      </c>
      <c r="D37" s="7" t="s">
        <v>94</v>
      </c>
      <c r="E37" s="7">
        <f>Таблица19103[[#This Row],[Грунт]]+Таблица19103[[#This Row],[Щебень]]+Таблица19103[[#This Row],[Асфальт]]+Таблица19103[[#This Row],[Бетон]]</f>
        <v>1</v>
      </c>
      <c r="F37" s="8">
        <v>1</v>
      </c>
      <c r="G37" s="8"/>
      <c r="H37" s="8"/>
      <c r="I37" s="8"/>
      <c r="J37" s="8"/>
      <c r="N37" s="10" t="b">
        <f>OR(Таблица19103[[#This Row],[Щебень]]&gt;0,Таблица19103[[#This Row],[Асфальт]]&gt;0,Таблица19103[[#This Row],[Бетон]]&gt;0)</f>
        <v>0</v>
      </c>
      <c r="Q37" s="10">
        <v>35</v>
      </c>
      <c r="U37" s="18"/>
      <c r="V37" s="18">
        <f>Таблица19103[[#This Row],[Грунт]]+Таблица19103[[#This Row],[Щебень]]+Таблица19103[[#This Row],[Асфальт]]+Таблица19103[[#This Row],[Бетон]]</f>
        <v>1</v>
      </c>
      <c r="W37" s="18"/>
      <c r="X37" s="18"/>
      <c r="Y37" s="18"/>
      <c r="Z37" s="18"/>
    </row>
    <row r="38" spans="1:26" s="10" customFormat="1" x14ac:dyDescent="0.35">
      <c r="A38" s="7">
        <v>36</v>
      </c>
      <c r="B38" s="7" t="s">
        <v>101</v>
      </c>
      <c r="C38" s="7" t="s">
        <v>102</v>
      </c>
      <c r="D38" s="7" t="s">
        <v>94</v>
      </c>
      <c r="E38" s="7">
        <f>Таблица19103[[#This Row],[Грунт]]+Таблица19103[[#This Row],[Щебень]]+Таблица19103[[#This Row],[Асфальт]]+Таблица19103[[#This Row],[Бетон]]</f>
        <v>1</v>
      </c>
      <c r="F38" s="8">
        <v>1</v>
      </c>
      <c r="G38" s="8"/>
      <c r="H38" s="8"/>
      <c r="I38" s="8"/>
      <c r="J38" s="8"/>
      <c r="N38" s="10" t="b">
        <f>OR(Таблица19103[[#This Row],[Щебень]]&gt;0,Таблица19103[[#This Row],[Асфальт]]&gt;0,Таблица19103[[#This Row],[Бетон]]&gt;0)</f>
        <v>0</v>
      </c>
      <c r="Q38" s="10">
        <v>36</v>
      </c>
      <c r="U38" s="18"/>
      <c r="V38" s="18">
        <f>Таблица19103[[#This Row],[Грунт]]+Таблица19103[[#This Row],[Щебень]]+Таблица19103[[#This Row],[Асфальт]]+Таблица19103[[#This Row],[Бетон]]</f>
        <v>1</v>
      </c>
      <c r="W38" s="18"/>
      <c r="X38" s="18"/>
      <c r="Y38" s="18"/>
      <c r="Z38" s="18"/>
    </row>
    <row r="39" spans="1:26" s="10" customFormat="1" x14ac:dyDescent="0.35">
      <c r="A39" s="7">
        <v>37</v>
      </c>
      <c r="B39" s="7" t="s">
        <v>103</v>
      </c>
      <c r="C39" s="7" t="s">
        <v>104</v>
      </c>
      <c r="D39" s="7" t="s">
        <v>105</v>
      </c>
      <c r="E39" s="7">
        <f>Таблица19103[[#This Row],[Грунт]]+Таблица19103[[#This Row],[Щебень]]+Таблица19103[[#This Row],[Асфальт]]+Таблица19103[[#This Row],[Бетон]]</f>
        <v>2</v>
      </c>
      <c r="F39" s="8">
        <v>2</v>
      </c>
      <c r="G39" s="8"/>
      <c r="H39" s="8"/>
      <c r="I39" s="8"/>
      <c r="J39" s="8"/>
      <c r="K39" s="10" t="s">
        <v>85</v>
      </c>
      <c r="N39" s="10" t="b">
        <f>OR(Таблица19103[[#This Row],[Щебень]]&gt;0,Таблица19103[[#This Row],[Асфальт]]&gt;0,Таблица19103[[#This Row],[Бетон]]&gt;0)</f>
        <v>0</v>
      </c>
      <c r="Q39" s="10">
        <v>37</v>
      </c>
      <c r="U39" s="18"/>
      <c r="V39" s="18">
        <f>Таблица19103[[#This Row],[Грунт]]+Таблица19103[[#This Row],[Щебень]]+Таблица19103[[#This Row],[Асфальт]]+Таблица19103[[#This Row],[Бетон]]</f>
        <v>2</v>
      </c>
      <c r="W39" s="18"/>
      <c r="X39" s="18"/>
      <c r="Y39" s="18"/>
      <c r="Z39" s="18"/>
    </row>
    <row r="40" spans="1:26" s="10" customFormat="1" ht="46.5" customHeight="1" x14ac:dyDescent="0.35">
      <c r="A40" s="7">
        <v>38</v>
      </c>
      <c r="B40" s="7" t="s">
        <v>106</v>
      </c>
      <c r="C40" s="7" t="s">
        <v>107</v>
      </c>
      <c r="D40" s="7" t="s">
        <v>108</v>
      </c>
      <c r="E40" s="7">
        <f>Таблица19103[[#This Row],[Грунт]]+Таблица19103[[#This Row],[Щебень]]+Таблица19103[[#This Row],[Асфальт]]+Таблица19103[[#This Row],[Бетон]]</f>
        <v>3</v>
      </c>
      <c r="F40" s="8">
        <v>3</v>
      </c>
      <c r="G40" s="8"/>
      <c r="H40" s="8"/>
      <c r="I40" s="8"/>
      <c r="J40" s="8"/>
      <c r="N40" s="10" t="b">
        <f>OR(Таблица19103[[#This Row],[Щебень]]&gt;0,Таблица19103[[#This Row],[Асфальт]]&gt;0,Таблица19103[[#This Row],[Бетон]]&gt;0)</f>
        <v>0</v>
      </c>
      <c r="Q40" s="10">
        <v>38</v>
      </c>
      <c r="U40" s="18"/>
      <c r="V40" s="18">
        <f>Таблица19103[[#This Row],[Грунт]]+Таблица19103[[#This Row],[Щебень]]+Таблица19103[[#This Row],[Асфальт]]+Таблица19103[[#This Row],[Бетон]]</f>
        <v>3</v>
      </c>
      <c r="W40" s="18"/>
      <c r="X40" s="18"/>
      <c r="Y40" s="18"/>
      <c r="Z40" s="18"/>
    </row>
    <row r="41" spans="1:26" s="10" customFormat="1" ht="33.75" customHeight="1" x14ac:dyDescent="0.35">
      <c r="A41" s="7">
        <v>39</v>
      </c>
      <c r="B41" s="7" t="s">
        <v>109</v>
      </c>
      <c r="C41" s="7" t="s">
        <v>110</v>
      </c>
      <c r="D41" s="7" t="s">
        <v>105</v>
      </c>
      <c r="E41" s="7">
        <f>Таблица19103[[#This Row],[Грунт]]+Таблица19103[[#This Row],[Щебень]]+Таблица19103[[#This Row],[Асфальт]]+Таблица19103[[#This Row],[Бетон]]</f>
        <v>5</v>
      </c>
      <c r="F41" s="8"/>
      <c r="G41" s="8"/>
      <c r="H41" s="8">
        <v>5</v>
      </c>
      <c r="I41" s="8"/>
      <c r="J41" s="8"/>
      <c r="K41" s="9" t="s">
        <v>23</v>
      </c>
      <c r="N41" s="10" t="b">
        <f>OR(Таблица19103[[#This Row],[Щебень]]&gt;0,Таблица19103[[#This Row],[Асфальт]]&gt;0,Таблица19103[[#This Row],[Бетон]]&gt;0)</f>
        <v>1</v>
      </c>
      <c r="O41" s="10">
        <v>1</v>
      </c>
      <c r="P41" s="10">
        <v>1</v>
      </c>
      <c r="Q41" s="10">
        <v>39</v>
      </c>
      <c r="U41" s="18"/>
      <c r="V41" s="18">
        <f>Таблица19103[[#This Row],[Грунт]]+Таблица19103[[#This Row],[Щебень]]+Таблица19103[[#This Row],[Асфальт]]+Таблица19103[[#This Row],[Бетон]]</f>
        <v>5</v>
      </c>
      <c r="W41" s="18"/>
      <c r="X41" s="18"/>
      <c r="Y41" s="18"/>
      <c r="Z41" s="18"/>
    </row>
    <row r="42" spans="1:26" s="10" customFormat="1" ht="46.5" x14ac:dyDescent="0.35">
      <c r="A42" s="7">
        <v>40</v>
      </c>
      <c r="B42" s="7" t="s">
        <v>111</v>
      </c>
      <c r="C42" s="7" t="s">
        <v>112</v>
      </c>
      <c r="D42" s="7" t="s">
        <v>105</v>
      </c>
      <c r="E42" s="7">
        <f>Таблица19103[[#This Row],[Грунт]]+Таблица19103[[#This Row],[Щебень]]+Таблица19103[[#This Row],[Асфальт]]+Таблица19103[[#This Row],[Бетон]]</f>
        <v>3</v>
      </c>
      <c r="F42" s="8">
        <v>3</v>
      </c>
      <c r="G42" s="8"/>
      <c r="H42" s="8"/>
      <c r="I42" s="8"/>
      <c r="J42" s="8"/>
      <c r="N42" s="10" t="b">
        <f>OR(Таблица19103[[#This Row],[Щебень]]&gt;0,Таблица19103[[#This Row],[Асфальт]]&gt;0,Таблица19103[[#This Row],[Бетон]]&gt;0)</f>
        <v>0</v>
      </c>
      <c r="Q42" s="10">
        <v>40</v>
      </c>
      <c r="U42" s="18"/>
      <c r="V42" s="18">
        <f>Таблица19103[[#This Row],[Грунт]]+Таблица19103[[#This Row],[Щебень]]+Таблица19103[[#This Row],[Асфальт]]+Таблица19103[[#This Row],[Бетон]]</f>
        <v>3</v>
      </c>
      <c r="W42" s="18"/>
      <c r="X42" s="18"/>
      <c r="Y42" s="18"/>
      <c r="Z42" s="18"/>
    </row>
    <row r="43" spans="1:26" s="10" customFormat="1" x14ac:dyDescent="0.35">
      <c r="A43" s="7">
        <v>41</v>
      </c>
      <c r="B43" s="7" t="s">
        <v>113</v>
      </c>
      <c r="C43" s="7" t="s">
        <v>114</v>
      </c>
      <c r="D43" s="7" t="s">
        <v>105</v>
      </c>
      <c r="E43" s="7">
        <f>Таблица19103[[#This Row],[Грунт]]+Таблица19103[[#This Row],[Щебень]]+Таблица19103[[#This Row],[Асфальт]]+Таблица19103[[#This Row],[Бетон]]</f>
        <v>1.5</v>
      </c>
      <c r="F43" s="8"/>
      <c r="G43" s="8"/>
      <c r="H43" s="8">
        <v>1.5</v>
      </c>
      <c r="I43" s="8"/>
      <c r="J43" s="8"/>
      <c r="K43" s="9" t="s">
        <v>23</v>
      </c>
      <c r="N43" s="10" t="b">
        <f>OR(Таблица19103[[#This Row],[Щебень]]&gt;0,Таблица19103[[#This Row],[Асфальт]]&gt;0,Таблица19103[[#This Row],[Бетон]]&gt;0)</f>
        <v>1</v>
      </c>
      <c r="Q43" s="10">
        <v>41</v>
      </c>
      <c r="U43" s="18"/>
      <c r="V43" s="18">
        <f>Таблица19103[[#This Row],[Грунт]]+Таблица19103[[#This Row],[Щебень]]+Таблица19103[[#This Row],[Асфальт]]+Таблица19103[[#This Row],[Бетон]]</f>
        <v>1.5</v>
      </c>
      <c r="W43" s="18"/>
      <c r="X43" s="18"/>
      <c r="Y43" s="18"/>
      <c r="Z43" s="18"/>
    </row>
    <row r="44" spans="1:26" s="10" customFormat="1" ht="46.5" x14ac:dyDescent="0.35">
      <c r="A44" s="7">
        <v>42</v>
      </c>
      <c r="B44" s="7" t="s">
        <v>115</v>
      </c>
      <c r="C44" s="7" t="s">
        <v>116</v>
      </c>
      <c r="D44" s="7" t="s">
        <v>105</v>
      </c>
      <c r="E44" s="7">
        <f>Таблица19103[[#This Row],[Грунт]]+Таблица19103[[#This Row],[Щебень]]+Таблица19103[[#This Row],[Асфальт]]+Таблица19103[[#This Row],[Бетон]]</f>
        <v>4</v>
      </c>
      <c r="F44" s="8">
        <v>4</v>
      </c>
      <c r="G44" s="8"/>
      <c r="H44" s="8"/>
      <c r="I44" s="8"/>
      <c r="J44" s="8"/>
      <c r="N44" s="10" t="b">
        <f>OR(Таблица19103[[#This Row],[Щебень]]&gt;0,Таблица19103[[#This Row],[Асфальт]]&gt;0,Таблица19103[[#This Row],[Бетон]]&gt;0)</f>
        <v>0</v>
      </c>
      <c r="Q44" s="10">
        <v>42</v>
      </c>
      <c r="U44" s="18"/>
      <c r="V44" s="18">
        <f>Таблица19103[[#This Row],[Грунт]]+Таблица19103[[#This Row],[Щебень]]+Таблица19103[[#This Row],[Асфальт]]+Таблица19103[[#This Row],[Бетон]]</f>
        <v>4</v>
      </c>
      <c r="W44" s="18"/>
      <c r="X44" s="18"/>
      <c r="Y44" s="18"/>
      <c r="Z44" s="18"/>
    </row>
    <row r="45" spans="1:26" s="10" customFormat="1" x14ac:dyDescent="0.35">
      <c r="A45" s="7">
        <v>43</v>
      </c>
      <c r="B45" s="7" t="s">
        <v>117</v>
      </c>
      <c r="C45" s="7" t="s">
        <v>118</v>
      </c>
      <c r="D45" s="7" t="s">
        <v>105</v>
      </c>
      <c r="E45" s="7">
        <f>Таблица19103[[#This Row],[Грунт]]+Таблица19103[[#This Row],[Щебень]]+Таблица19103[[#This Row],[Асфальт]]+Таблица19103[[#This Row],[Бетон]]</f>
        <v>2</v>
      </c>
      <c r="F45" s="8">
        <v>2</v>
      </c>
      <c r="G45" s="8"/>
      <c r="H45" s="8"/>
      <c r="I45" s="8"/>
      <c r="J45" s="8"/>
      <c r="N45" s="10" t="b">
        <f>OR(Таблица19103[[#This Row],[Щебень]]&gt;0,Таблица19103[[#This Row],[Асфальт]]&gt;0,Таблица19103[[#This Row],[Бетон]]&gt;0)</f>
        <v>0</v>
      </c>
      <c r="Q45" s="10">
        <v>43</v>
      </c>
      <c r="U45" s="18"/>
      <c r="V45" s="18">
        <f>Таблица19103[[#This Row],[Грунт]]+Таблица19103[[#This Row],[Щебень]]+Таблица19103[[#This Row],[Асфальт]]+Таблица19103[[#This Row],[Бетон]]</f>
        <v>2</v>
      </c>
      <c r="W45" s="18"/>
      <c r="X45" s="18"/>
      <c r="Y45" s="18"/>
      <c r="Z45" s="18"/>
    </row>
    <row r="46" spans="1:26" s="10" customFormat="1" x14ac:dyDescent="0.35">
      <c r="A46" s="7">
        <v>44</v>
      </c>
      <c r="B46" s="7" t="s">
        <v>119</v>
      </c>
      <c r="C46" s="7" t="s">
        <v>120</v>
      </c>
      <c r="D46" s="7" t="s">
        <v>105</v>
      </c>
      <c r="E46" s="7">
        <f>Таблица19103[[#This Row],[Грунт]]+Таблица19103[[#This Row],[Щебень]]+Таблица19103[[#This Row],[Асфальт]]+Таблица19103[[#This Row],[Бетон]]</f>
        <v>3.5</v>
      </c>
      <c r="F46" s="8">
        <v>0</v>
      </c>
      <c r="G46" s="8"/>
      <c r="H46" s="8">
        <v>3.5</v>
      </c>
      <c r="I46" s="8"/>
      <c r="J46" s="8"/>
      <c r="K46" s="9" t="s">
        <v>23</v>
      </c>
      <c r="N46" s="10" t="b">
        <f>OR(Таблица19103[[#This Row],[Щебень]]&gt;0,Таблица19103[[#This Row],[Асфальт]]&gt;0,Таблица19103[[#This Row],[Бетон]]&gt;0)</f>
        <v>1</v>
      </c>
      <c r="O46" s="10">
        <v>1</v>
      </c>
      <c r="P46" s="10">
        <v>1</v>
      </c>
      <c r="Q46" s="10">
        <v>44</v>
      </c>
      <c r="U46" s="18"/>
      <c r="V46" s="18">
        <f>Таблица19103[[#This Row],[Грунт]]+Таблица19103[[#This Row],[Щебень]]+Таблица19103[[#This Row],[Асфальт]]+Таблица19103[[#This Row],[Бетон]]</f>
        <v>3.5</v>
      </c>
      <c r="W46" s="18"/>
      <c r="X46" s="18"/>
      <c r="Y46" s="18"/>
      <c r="Z46" s="18"/>
    </row>
    <row r="47" spans="1:26" s="10" customFormat="1" x14ac:dyDescent="0.35">
      <c r="A47" s="7">
        <v>45</v>
      </c>
      <c r="B47" s="7" t="s">
        <v>121</v>
      </c>
      <c r="C47" s="7" t="s">
        <v>122</v>
      </c>
      <c r="D47" s="7" t="s">
        <v>123</v>
      </c>
      <c r="E47" s="7">
        <f>Таблица19103[[#This Row],[Грунт]]+Таблица19103[[#This Row],[Щебень]]+Таблица19103[[#This Row],[Асфальт]]+Таблица19103[[#This Row],[Бетон]]</f>
        <v>0.4</v>
      </c>
      <c r="F47" s="8">
        <v>0.4</v>
      </c>
      <c r="G47" s="8"/>
      <c r="H47" s="8"/>
      <c r="I47" s="8"/>
      <c r="J47" s="8"/>
      <c r="N47" s="10" t="b">
        <f>OR(Таблица19103[[#This Row],[Щебень]]&gt;0,Таблица19103[[#This Row],[Асфальт]]&gt;0,Таблица19103[[#This Row],[Бетон]]&gt;0)</f>
        <v>0</v>
      </c>
      <c r="Q47" s="10">
        <v>45</v>
      </c>
      <c r="U47" s="18"/>
      <c r="V47" s="18">
        <f>Таблица19103[[#This Row],[Грунт]]+Таблица19103[[#This Row],[Щебень]]+Таблица19103[[#This Row],[Асфальт]]+Таблица19103[[#This Row],[Бетон]]</f>
        <v>0.4</v>
      </c>
      <c r="W47" s="18"/>
      <c r="X47" s="18"/>
      <c r="Y47" s="18"/>
      <c r="Z47" s="18"/>
    </row>
    <row r="48" spans="1:26" s="10" customFormat="1" x14ac:dyDescent="0.35">
      <c r="A48" s="7">
        <v>46</v>
      </c>
      <c r="B48" s="7" t="s">
        <v>124</v>
      </c>
      <c r="C48" s="7" t="s">
        <v>125</v>
      </c>
      <c r="D48" s="7" t="s">
        <v>123</v>
      </c>
      <c r="E48" s="7">
        <f>Таблица19103[[#This Row],[Грунт]]+Таблица19103[[#This Row],[Щебень]]+Таблица19103[[#This Row],[Асфальт]]+Таблица19103[[#This Row],[Бетон]]</f>
        <v>0.65</v>
      </c>
      <c r="F48" s="8"/>
      <c r="G48" s="8"/>
      <c r="H48" s="8">
        <v>0.65</v>
      </c>
      <c r="I48" s="8"/>
      <c r="J48" s="8"/>
      <c r="K48" s="10" t="s">
        <v>85</v>
      </c>
      <c r="N48" s="10" t="b">
        <f>OR(Таблица19103[[#This Row],[Щебень]]&gt;0,Таблица19103[[#This Row],[Асфальт]]&gt;0,Таблица19103[[#This Row],[Бетон]]&gt;0)</f>
        <v>1</v>
      </c>
      <c r="O48" s="10">
        <v>1</v>
      </c>
      <c r="P48" s="10">
        <v>1</v>
      </c>
      <c r="Q48" s="10">
        <v>46</v>
      </c>
      <c r="U48" s="18"/>
      <c r="V48" s="18">
        <f>Таблица19103[[#This Row],[Грунт]]+Таблица19103[[#This Row],[Щебень]]+Таблица19103[[#This Row],[Асфальт]]+Таблица19103[[#This Row],[Бетон]]</f>
        <v>0.65</v>
      </c>
      <c r="W48" s="18"/>
      <c r="X48" s="18"/>
      <c r="Y48" s="18"/>
      <c r="Z48" s="18"/>
    </row>
    <row r="49" spans="1:26" s="10" customFormat="1" x14ac:dyDescent="0.35">
      <c r="A49" s="7">
        <v>47</v>
      </c>
      <c r="B49" s="7" t="s">
        <v>126</v>
      </c>
      <c r="C49" s="7" t="s">
        <v>127</v>
      </c>
      <c r="D49" s="7" t="s">
        <v>128</v>
      </c>
      <c r="E49" s="7">
        <f>Таблица19103[[#This Row],[Грунт]]+Таблица19103[[#This Row],[Щебень]]+Таблица19103[[#This Row],[Асфальт]]+Таблица19103[[#This Row],[Бетон]]</f>
        <v>5</v>
      </c>
      <c r="F49" s="8">
        <v>5</v>
      </c>
      <c r="G49" s="8"/>
      <c r="H49" s="8"/>
      <c r="I49" s="8"/>
      <c r="J49" s="8"/>
      <c r="N49" s="10" t="b">
        <f>OR(Таблица19103[[#This Row],[Щебень]]&gt;0,Таблица19103[[#This Row],[Асфальт]]&gt;0,Таблица19103[[#This Row],[Бетон]]&gt;0)</f>
        <v>0</v>
      </c>
      <c r="Q49" s="10">
        <v>47</v>
      </c>
      <c r="U49" s="18"/>
      <c r="V49" s="18">
        <f>Таблица19103[[#This Row],[Грунт]]+Таблица19103[[#This Row],[Щебень]]+Таблица19103[[#This Row],[Асфальт]]+Таблица19103[[#This Row],[Бетон]]</f>
        <v>5</v>
      </c>
      <c r="W49" s="18"/>
      <c r="X49" s="18"/>
      <c r="Y49" s="18"/>
      <c r="Z49" s="18"/>
    </row>
    <row r="50" spans="1:26" s="10" customFormat="1" x14ac:dyDescent="0.35">
      <c r="A50" s="7">
        <v>48</v>
      </c>
      <c r="B50" s="7" t="s">
        <v>129</v>
      </c>
      <c r="C50" s="7" t="s">
        <v>130</v>
      </c>
      <c r="D50" s="7" t="s">
        <v>128</v>
      </c>
      <c r="E50" s="7">
        <f>Таблица19103[[#This Row],[Грунт]]+Таблица19103[[#This Row],[Щебень]]+Таблица19103[[#This Row],[Асфальт]]+Таблица19103[[#This Row],[Бетон]]</f>
        <v>4</v>
      </c>
      <c r="F50" s="8">
        <v>4</v>
      </c>
      <c r="G50" s="8"/>
      <c r="H50" s="8"/>
      <c r="I50" s="8"/>
      <c r="J50" s="8"/>
      <c r="K50" s="9" t="s">
        <v>23</v>
      </c>
      <c r="N50" s="10" t="b">
        <f>OR(Таблица19103[[#This Row],[Щебень]]&gt;0,Таблица19103[[#This Row],[Асфальт]]&gt;0,Таблица19103[[#This Row],[Бетон]]&gt;0)</f>
        <v>0</v>
      </c>
      <c r="Q50" s="10">
        <v>48</v>
      </c>
      <c r="U50" s="18"/>
      <c r="V50" s="18">
        <f>Таблица19103[[#This Row],[Грунт]]+Таблица19103[[#This Row],[Щебень]]+Таблица19103[[#This Row],[Асфальт]]+Таблица19103[[#This Row],[Бетон]]</f>
        <v>4</v>
      </c>
      <c r="W50" s="18"/>
      <c r="X50" s="18"/>
      <c r="Y50" s="18"/>
      <c r="Z50" s="18"/>
    </row>
    <row r="51" spans="1:26" s="10" customFormat="1" x14ac:dyDescent="0.35">
      <c r="A51" s="7">
        <v>49</v>
      </c>
      <c r="B51" s="7" t="s">
        <v>131</v>
      </c>
      <c r="C51" s="7" t="s">
        <v>132</v>
      </c>
      <c r="D51" s="7" t="s">
        <v>128</v>
      </c>
      <c r="E51" s="7">
        <f>Таблица19103[[#This Row],[Грунт]]+Таблица19103[[#This Row],[Щебень]]+Таблица19103[[#This Row],[Асфальт]]+Таблица19103[[#This Row],[Бетон]]</f>
        <v>4</v>
      </c>
      <c r="F51" s="8">
        <v>4</v>
      </c>
      <c r="G51" s="8"/>
      <c r="H51" s="8"/>
      <c r="I51" s="8"/>
      <c r="J51" s="8"/>
      <c r="N51" s="10" t="b">
        <f>OR(Таблица19103[[#This Row],[Щебень]]&gt;0,Таблица19103[[#This Row],[Асфальт]]&gt;0,Таблица19103[[#This Row],[Бетон]]&gt;0)</f>
        <v>0</v>
      </c>
      <c r="Q51" s="10">
        <v>49</v>
      </c>
      <c r="U51" s="18"/>
      <c r="V51" s="18">
        <f>Таблица19103[[#This Row],[Грунт]]+Таблица19103[[#This Row],[Щебень]]+Таблица19103[[#This Row],[Асфальт]]+Таблица19103[[#This Row],[Бетон]]</f>
        <v>4</v>
      </c>
      <c r="W51" s="18"/>
      <c r="X51" s="18"/>
      <c r="Y51" s="18"/>
      <c r="Z51" s="18"/>
    </row>
    <row r="52" spans="1:26" s="10" customFormat="1" x14ac:dyDescent="0.35">
      <c r="A52" s="7">
        <v>50</v>
      </c>
      <c r="B52" s="7" t="s">
        <v>133</v>
      </c>
      <c r="C52" s="7" t="s">
        <v>134</v>
      </c>
      <c r="D52" s="7" t="s">
        <v>128</v>
      </c>
      <c r="E52" s="7">
        <f>Таблица19103[[#This Row],[Грунт]]+Таблица19103[[#This Row],[Щебень]]+Таблица19103[[#This Row],[Асфальт]]+Таблица19103[[#This Row],[Бетон]]</f>
        <v>2</v>
      </c>
      <c r="F52" s="8">
        <v>2</v>
      </c>
      <c r="G52" s="8"/>
      <c r="H52" s="8"/>
      <c r="I52" s="8"/>
      <c r="J52" s="8"/>
      <c r="N52" s="10" t="b">
        <f>OR(Таблица19103[[#This Row],[Щебень]]&gt;0,Таблица19103[[#This Row],[Асфальт]]&gt;0,Таблица19103[[#This Row],[Бетон]]&gt;0)</f>
        <v>0</v>
      </c>
      <c r="Q52" s="10">
        <v>50</v>
      </c>
      <c r="U52" s="18"/>
      <c r="V52" s="18">
        <f>Таблица19103[[#This Row],[Грунт]]+Таблица19103[[#This Row],[Щебень]]+Таблица19103[[#This Row],[Асфальт]]+Таблица19103[[#This Row],[Бетон]]</f>
        <v>2</v>
      </c>
      <c r="W52" s="18"/>
      <c r="X52" s="18"/>
      <c r="Y52" s="18"/>
      <c r="Z52" s="18"/>
    </row>
    <row r="53" spans="1:26" s="10" customFormat="1" x14ac:dyDescent="0.35">
      <c r="A53" s="7">
        <v>51</v>
      </c>
      <c r="B53" s="7" t="s">
        <v>135</v>
      </c>
      <c r="C53" s="7" t="s">
        <v>136</v>
      </c>
      <c r="D53" s="7" t="s">
        <v>128</v>
      </c>
      <c r="E53" s="7">
        <f>Таблица19103[[#This Row],[Грунт]]+Таблица19103[[#This Row],[Щебень]]+Таблица19103[[#This Row],[Асфальт]]+Таблица19103[[#This Row],[Бетон]]</f>
        <v>2</v>
      </c>
      <c r="F53" s="8">
        <v>2</v>
      </c>
      <c r="G53" s="8"/>
      <c r="H53" s="8"/>
      <c r="I53" s="8"/>
      <c r="J53" s="8"/>
      <c r="N53" s="10" t="b">
        <f>OR(Таблица19103[[#This Row],[Щебень]]&gt;0,Таблица19103[[#This Row],[Асфальт]]&gt;0,Таблица19103[[#This Row],[Бетон]]&gt;0)</f>
        <v>0</v>
      </c>
      <c r="Q53" s="10">
        <v>51</v>
      </c>
      <c r="U53" s="18"/>
      <c r="V53" s="18">
        <f>Таблица19103[[#This Row],[Грунт]]+Таблица19103[[#This Row],[Щебень]]+Таблица19103[[#This Row],[Асфальт]]+Таблица19103[[#This Row],[Бетон]]</f>
        <v>2</v>
      </c>
      <c r="W53" s="18"/>
      <c r="X53" s="18"/>
      <c r="Y53" s="18"/>
      <c r="Z53" s="18"/>
    </row>
    <row r="54" spans="1:26" s="10" customFormat="1" x14ac:dyDescent="0.35">
      <c r="A54" s="7">
        <v>52</v>
      </c>
      <c r="B54" s="7" t="s">
        <v>137</v>
      </c>
      <c r="C54" s="7" t="s">
        <v>138</v>
      </c>
      <c r="D54" s="7" t="s">
        <v>128</v>
      </c>
      <c r="E54" s="7">
        <f>Таблица19103[[#This Row],[Грунт]]+Таблица19103[[#This Row],[Щебень]]+Таблица19103[[#This Row],[Асфальт]]+Таблица19103[[#This Row],[Бетон]]</f>
        <v>3</v>
      </c>
      <c r="F54" s="8">
        <v>3</v>
      </c>
      <c r="G54" s="8"/>
      <c r="H54" s="8"/>
      <c r="I54" s="8"/>
      <c r="J54" s="8"/>
      <c r="N54" s="10" t="b">
        <f>OR(Таблица19103[[#This Row],[Щебень]]&gt;0,Таблица19103[[#This Row],[Асфальт]]&gt;0,Таблица19103[[#This Row],[Бетон]]&gt;0)</f>
        <v>0</v>
      </c>
      <c r="Q54" s="10">
        <v>52</v>
      </c>
      <c r="U54" s="18"/>
      <c r="V54" s="18">
        <f>Таблица19103[[#This Row],[Грунт]]+Таблица19103[[#This Row],[Щебень]]+Таблица19103[[#This Row],[Асфальт]]+Таблица19103[[#This Row],[Бетон]]</f>
        <v>3</v>
      </c>
      <c r="W54" s="18"/>
      <c r="X54" s="18"/>
      <c r="Y54" s="18"/>
      <c r="Z54" s="18"/>
    </row>
    <row r="55" spans="1:26" s="10" customFormat="1" x14ac:dyDescent="0.35">
      <c r="A55" s="7">
        <v>53</v>
      </c>
      <c r="B55" s="7" t="s">
        <v>139</v>
      </c>
      <c r="C55" s="7" t="s">
        <v>140</v>
      </c>
      <c r="D55" s="7" t="s">
        <v>128</v>
      </c>
      <c r="E55" s="7">
        <f>Таблица19103[[#This Row],[Грунт]]+Таблица19103[[#This Row],[Щебень]]+Таблица19103[[#This Row],[Асфальт]]+Таблица19103[[#This Row],[Бетон]]</f>
        <v>2</v>
      </c>
      <c r="F55" s="8">
        <v>2</v>
      </c>
      <c r="G55" s="8"/>
      <c r="H55" s="8"/>
      <c r="I55" s="8"/>
      <c r="J55" s="8"/>
      <c r="N55" s="10" t="b">
        <f>OR(Таблица19103[[#This Row],[Щебень]]&gt;0,Таблица19103[[#This Row],[Асфальт]]&gt;0,Таблица19103[[#This Row],[Бетон]]&gt;0)</f>
        <v>0</v>
      </c>
      <c r="Q55" s="10">
        <v>53</v>
      </c>
      <c r="U55" s="18"/>
      <c r="V55" s="18">
        <f>Таблица19103[[#This Row],[Грунт]]+Таблица19103[[#This Row],[Щебень]]+Таблица19103[[#This Row],[Асфальт]]+Таблица19103[[#This Row],[Бетон]]</f>
        <v>2</v>
      </c>
      <c r="W55" s="18"/>
      <c r="X55" s="18"/>
      <c r="Y55" s="18"/>
      <c r="Z55" s="18"/>
    </row>
    <row r="56" spans="1:26" s="10" customFormat="1" x14ac:dyDescent="0.35">
      <c r="A56" s="7">
        <v>54</v>
      </c>
      <c r="B56" s="7" t="s">
        <v>141</v>
      </c>
      <c r="C56" s="7" t="s">
        <v>142</v>
      </c>
      <c r="D56" s="7" t="s">
        <v>128</v>
      </c>
      <c r="E56" s="7">
        <f>Таблица19103[[#This Row],[Грунт]]+Таблица19103[[#This Row],[Щебень]]+Таблица19103[[#This Row],[Асфальт]]+Таблица19103[[#This Row],[Бетон]]</f>
        <v>2</v>
      </c>
      <c r="F56" s="8">
        <v>2</v>
      </c>
      <c r="G56" s="8"/>
      <c r="H56" s="8"/>
      <c r="I56" s="8"/>
      <c r="J56" s="8"/>
      <c r="N56" s="10" t="b">
        <f>OR(Таблица19103[[#This Row],[Щебень]]&gt;0,Таблица19103[[#This Row],[Асфальт]]&gt;0,Таблица19103[[#This Row],[Бетон]]&gt;0)</f>
        <v>0</v>
      </c>
      <c r="Q56" s="10">
        <v>54</v>
      </c>
      <c r="U56" s="18"/>
      <c r="V56" s="18">
        <f>Таблица19103[[#This Row],[Грунт]]+Таблица19103[[#This Row],[Щебень]]+Таблица19103[[#This Row],[Асфальт]]+Таблица19103[[#This Row],[Бетон]]</f>
        <v>2</v>
      </c>
      <c r="W56" s="18"/>
      <c r="X56" s="18"/>
      <c r="Y56" s="18"/>
      <c r="Z56" s="18"/>
    </row>
    <row r="57" spans="1:26" s="10" customFormat="1" x14ac:dyDescent="0.35">
      <c r="A57" s="7">
        <v>55</v>
      </c>
      <c r="B57" s="7" t="s">
        <v>143</v>
      </c>
      <c r="C57" s="7" t="s">
        <v>144</v>
      </c>
      <c r="D57" s="7" t="s">
        <v>128</v>
      </c>
      <c r="E57" s="7">
        <f>Таблица19103[[#This Row],[Грунт]]+Таблица19103[[#This Row],[Щебень]]+Таблица19103[[#This Row],[Асфальт]]+Таблица19103[[#This Row],[Бетон]]</f>
        <v>2</v>
      </c>
      <c r="F57" s="8">
        <v>2</v>
      </c>
      <c r="G57" s="8"/>
      <c r="H57" s="8"/>
      <c r="I57" s="8"/>
      <c r="J57" s="8"/>
      <c r="N57" s="10" t="b">
        <f>OR(Таблица19103[[#This Row],[Щебень]]&gt;0,Таблица19103[[#This Row],[Асфальт]]&gt;0,Таблица19103[[#This Row],[Бетон]]&gt;0)</f>
        <v>0</v>
      </c>
      <c r="Q57" s="10">
        <v>55</v>
      </c>
      <c r="U57" s="18"/>
      <c r="V57" s="18">
        <f>Таблица19103[[#This Row],[Грунт]]+Таблица19103[[#This Row],[Щебень]]+Таблица19103[[#This Row],[Асфальт]]+Таблица19103[[#This Row],[Бетон]]</f>
        <v>2</v>
      </c>
      <c r="W57" s="18"/>
      <c r="X57" s="18"/>
      <c r="Y57" s="18"/>
      <c r="Z57" s="18"/>
    </row>
    <row r="58" spans="1:26" s="10" customFormat="1" x14ac:dyDescent="0.35">
      <c r="A58" s="7">
        <v>56</v>
      </c>
      <c r="B58" s="7" t="s">
        <v>145</v>
      </c>
      <c r="C58" s="7" t="s">
        <v>146</v>
      </c>
      <c r="D58" s="7" t="s">
        <v>128</v>
      </c>
      <c r="E58" s="7">
        <f>Таблица19103[[#This Row],[Грунт]]+Таблица19103[[#This Row],[Щебень]]+Таблица19103[[#This Row],[Асфальт]]+Таблица19103[[#This Row],[Бетон]]</f>
        <v>2</v>
      </c>
      <c r="F58" s="8">
        <v>2</v>
      </c>
      <c r="G58" s="8"/>
      <c r="H58" s="8"/>
      <c r="I58" s="8"/>
      <c r="J58" s="8"/>
      <c r="N58" s="10" t="b">
        <f>OR(Таблица19103[[#This Row],[Щебень]]&gt;0,Таблица19103[[#This Row],[Асфальт]]&gt;0,Таблица19103[[#This Row],[Бетон]]&gt;0)</f>
        <v>0</v>
      </c>
      <c r="Q58" s="10">
        <v>56</v>
      </c>
      <c r="U58" s="18"/>
      <c r="V58" s="18">
        <f>Таблица19103[[#This Row],[Грунт]]+Таблица19103[[#This Row],[Щебень]]+Таблица19103[[#This Row],[Асфальт]]+Таблица19103[[#This Row],[Бетон]]</f>
        <v>2</v>
      </c>
      <c r="W58" s="18"/>
      <c r="X58" s="18"/>
      <c r="Y58" s="18"/>
      <c r="Z58" s="18"/>
    </row>
    <row r="59" spans="1:26" s="10" customFormat="1" x14ac:dyDescent="0.35">
      <c r="A59" s="7">
        <v>57</v>
      </c>
      <c r="B59" s="7" t="s">
        <v>147</v>
      </c>
      <c r="C59" s="7" t="s">
        <v>148</v>
      </c>
      <c r="D59" s="7" t="s">
        <v>128</v>
      </c>
      <c r="E59" s="7">
        <f>Таблица19103[[#This Row],[Грунт]]+Таблица19103[[#This Row],[Щебень]]+Таблица19103[[#This Row],[Асфальт]]+Таблица19103[[#This Row],[Бетон]]</f>
        <v>2</v>
      </c>
      <c r="F59" s="8"/>
      <c r="G59" s="8">
        <v>2</v>
      </c>
      <c r="H59" s="8"/>
      <c r="I59" s="8"/>
      <c r="J59" s="8"/>
      <c r="N59" s="10" t="b">
        <f>OR(Таблица19103[[#This Row],[Щебень]]&gt;0,Таблица19103[[#This Row],[Асфальт]]&gt;0,Таблица19103[[#This Row],[Бетон]]&gt;0)</f>
        <v>1</v>
      </c>
      <c r="Q59" s="10">
        <v>57</v>
      </c>
      <c r="U59" s="18"/>
      <c r="V59" s="18">
        <f>Таблица19103[[#This Row],[Грунт]]+Таблица19103[[#This Row],[Щебень]]+Таблица19103[[#This Row],[Асфальт]]+Таблица19103[[#This Row],[Бетон]]</f>
        <v>2</v>
      </c>
      <c r="W59" s="18"/>
      <c r="X59" s="18"/>
      <c r="Y59" s="18"/>
      <c r="Z59" s="18"/>
    </row>
    <row r="60" spans="1:26" s="10" customFormat="1" ht="46.5" x14ac:dyDescent="0.35">
      <c r="A60" s="7">
        <v>58</v>
      </c>
      <c r="B60" s="7" t="s">
        <v>149</v>
      </c>
      <c r="C60" s="7" t="s">
        <v>150</v>
      </c>
      <c r="D60" s="7" t="s">
        <v>128</v>
      </c>
      <c r="E60" s="7">
        <f>Таблица19103[[#This Row],[Грунт]]+Таблица19103[[#This Row],[Щебень]]+Таблица19103[[#This Row],[Асфальт]]+Таблица19103[[#This Row],[Бетон]]</f>
        <v>4</v>
      </c>
      <c r="F60" s="8">
        <v>1.5</v>
      </c>
      <c r="G60" s="8">
        <v>2.5</v>
      </c>
      <c r="H60" s="8"/>
      <c r="I60" s="8"/>
      <c r="J60" s="8"/>
      <c r="K60" s="9" t="s">
        <v>23</v>
      </c>
      <c r="N60" s="10" t="b">
        <f>OR(Таблица19103[[#This Row],[Щебень]]&gt;0,Таблица19103[[#This Row],[Асфальт]]&gt;0,Таблица19103[[#This Row],[Бетон]]&gt;0)</f>
        <v>1</v>
      </c>
      <c r="O60" s="10">
        <v>1</v>
      </c>
      <c r="P60" s="10">
        <v>1</v>
      </c>
      <c r="Q60" s="10">
        <v>58</v>
      </c>
      <c r="U60" s="18"/>
      <c r="V60" s="18">
        <f>Таблица19103[[#This Row],[Грунт]]+Таблица19103[[#This Row],[Щебень]]+Таблица19103[[#This Row],[Асфальт]]+Таблица19103[[#This Row],[Бетон]]</f>
        <v>4</v>
      </c>
      <c r="W60" s="18"/>
      <c r="X60" s="18"/>
      <c r="Y60" s="18"/>
      <c r="Z60" s="18"/>
    </row>
    <row r="61" spans="1:26" s="10" customFormat="1" x14ac:dyDescent="0.35">
      <c r="A61" s="7">
        <v>59</v>
      </c>
      <c r="B61" s="7" t="s">
        <v>151</v>
      </c>
      <c r="C61" s="7" t="s">
        <v>152</v>
      </c>
      <c r="D61" s="7" t="s">
        <v>128</v>
      </c>
      <c r="E61" s="7">
        <f>Таблица19103[[#This Row],[Грунт]]+Таблица19103[[#This Row],[Щебень]]+Таблица19103[[#This Row],[Асфальт]]+Таблица19103[[#This Row],[Бетон]]</f>
        <v>2</v>
      </c>
      <c r="F61" s="8">
        <v>2</v>
      </c>
      <c r="G61" s="8"/>
      <c r="H61" s="8"/>
      <c r="I61" s="8"/>
      <c r="J61" s="8"/>
      <c r="N61" s="10" t="b">
        <f>OR(Таблица19103[[#This Row],[Щебень]]&gt;0,Таблица19103[[#This Row],[Асфальт]]&gt;0,Таблица19103[[#This Row],[Бетон]]&gt;0)</f>
        <v>0</v>
      </c>
      <c r="Q61" s="10">
        <v>59</v>
      </c>
      <c r="U61" s="18"/>
      <c r="V61" s="18">
        <f>Таблица19103[[#This Row],[Грунт]]+Таблица19103[[#This Row],[Щебень]]+Таблица19103[[#This Row],[Асфальт]]+Таблица19103[[#This Row],[Бетон]]</f>
        <v>2</v>
      </c>
      <c r="W61" s="18"/>
      <c r="X61" s="18"/>
      <c r="Y61" s="18"/>
      <c r="Z61" s="18"/>
    </row>
    <row r="62" spans="1:26" s="10" customFormat="1" ht="46.5" x14ac:dyDescent="0.35">
      <c r="A62" s="7">
        <v>60</v>
      </c>
      <c r="B62" s="7" t="s">
        <v>153</v>
      </c>
      <c r="C62" s="7" t="s">
        <v>154</v>
      </c>
      <c r="D62" s="7" t="s">
        <v>108</v>
      </c>
      <c r="E62" s="7">
        <f>Таблица19103[[#This Row],[Грунт]]+Таблица19103[[#This Row],[Щебень]]+Таблица19103[[#This Row],[Асфальт]]+Таблица19103[[#This Row],[Бетон]]</f>
        <v>3</v>
      </c>
      <c r="F62" s="8"/>
      <c r="G62" s="8"/>
      <c r="H62" s="8">
        <v>3</v>
      </c>
      <c r="I62" s="8"/>
      <c r="J62" s="8"/>
      <c r="N62" s="10" t="b">
        <f>OR(Таблица19103[[#This Row],[Щебень]]&gt;0,Таблица19103[[#This Row],[Асфальт]]&gt;0,Таблица19103[[#This Row],[Бетон]]&gt;0)</f>
        <v>1</v>
      </c>
      <c r="O62" s="10">
        <v>1</v>
      </c>
      <c r="P62" s="10">
        <v>1</v>
      </c>
      <c r="Q62" s="10">
        <v>60</v>
      </c>
      <c r="U62" s="18"/>
      <c r="V62" s="18">
        <f>Таблица19103[[#This Row],[Грунт]]+Таблица19103[[#This Row],[Щебень]]+Таблица19103[[#This Row],[Асфальт]]+Таблица19103[[#This Row],[Бетон]]</f>
        <v>3</v>
      </c>
      <c r="W62" s="18"/>
      <c r="X62" s="18"/>
      <c r="Y62" s="18"/>
      <c r="Z62" s="18"/>
    </row>
    <row r="63" spans="1:26" s="10" customFormat="1" ht="46.5" x14ac:dyDescent="0.35">
      <c r="A63" s="7">
        <v>61</v>
      </c>
      <c r="B63" s="7" t="s">
        <v>155</v>
      </c>
      <c r="C63" s="7" t="s">
        <v>156</v>
      </c>
      <c r="D63" s="7" t="s">
        <v>108</v>
      </c>
      <c r="E63" s="7">
        <f>Таблица19103[[#This Row],[Грунт]]+Таблица19103[[#This Row],[Щебень]]+Таблица19103[[#This Row],[Асфальт]]+Таблица19103[[#This Row],[Бетон]]</f>
        <v>2.5</v>
      </c>
      <c r="F63" s="8">
        <v>2.5</v>
      </c>
      <c r="G63" s="8"/>
      <c r="H63" s="8"/>
      <c r="I63" s="8"/>
      <c r="J63" s="8"/>
      <c r="N63" s="10" t="b">
        <f>OR(Таблица19103[[#This Row],[Щебень]]&gt;0,Таблица19103[[#This Row],[Асфальт]]&gt;0,Таблица19103[[#This Row],[Бетон]]&gt;0)</f>
        <v>0</v>
      </c>
      <c r="Q63" s="10">
        <v>61</v>
      </c>
      <c r="U63" s="18"/>
      <c r="V63" s="18">
        <f>Таблица19103[[#This Row],[Грунт]]+Таблица19103[[#This Row],[Щебень]]+Таблица19103[[#This Row],[Асфальт]]+Таблица19103[[#This Row],[Бетон]]</f>
        <v>2.5</v>
      </c>
      <c r="W63" s="18"/>
      <c r="X63" s="18"/>
      <c r="Y63" s="18"/>
      <c r="Z63" s="18"/>
    </row>
    <row r="64" spans="1:26" s="10" customFormat="1" ht="46.5" x14ac:dyDescent="0.35">
      <c r="A64" s="7">
        <v>62</v>
      </c>
      <c r="B64" s="7" t="s">
        <v>157</v>
      </c>
      <c r="C64" s="7" t="s">
        <v>158</v>
      </c>
      <c r="D64" s="7" t="s">
        <v>108</v>
      </c>
      <c r="E64" s="7">
        <f>Таблица19103[[#This Row],[Грунт]]+Таблица19103[[#This Row],[Щебень]]+Таблица19103[[#This Row],[Асфальт]]+Таблица19103[[#This Row],[Бетон]]</f>
        <v>1.5</v>
      </c>
      <c r="F64" s="8">
        <v>1.5</v>
      </c>
      <c r="G64" s="8"/>
      <c r="H64" s="8"/>
      <c r="I64" s="8"/>
      <c r="J64" s="8"/>
      <c r="N64" s="10" t="b">
        <f>OR(Таблица19103[[#This Row],[Щебень]]&gt;0,Таблица19103[[#This Row],[Асфальт]]&gt;0,Таблица19103[[#This Row],[Бетон]]&gt;0)</f>
        <v>0</v>
      </c>
      <c r="Q64" s="10">
        <v>62</v>
      </c>
      <c r="U64" s="18"/>
      <c r="V64" s="18">
        <f>Таблица19103[[#This Row],[Грунт]]+Таблица19103[[#This Row],[Щебень]]+Таблица19103[[#This Row],[Асфальт]]+Таблица19103[[#This Row],[Бетон]]</f>
        <v>1.5</v>
      </c>
      <c r="W64" s="18"/>
      <c r="X64" s="18"/>
      <c r="Y64" s="18"/>
      <c r="Z64" s="18"/>
    </row>
    <row r="65" spans="1:26" s="10" customFormat="1" x14ac:dyDescent="0.35">
      <c r="A65" s="7">
        <v>63</v>
      </c>
      <c r="B65" s="7" t="s">
        <v>159</v>
      </c>
      <c r="C65" s="7" t="s">
        <v>160</v>
      </c>
      <c r="D65" s="7" t="s">
        <v>161</v>
      </c>
      <c r="E65" s="7">
        <v>2.1</v>
      </c>
      <c r="F65" s="8"/>
      <c r="G65" s="8"/>
      <c r="H65" s="8">
        <v>2.1</v>
      </c>
      <c r="I65" s="8"/>
      <c r="J65" s="8"/>
      <c r="N65" s="10" t="b">
        <f>OR(Таблица19103[[#This Row],[Щебень]]&gt;0,Таблица19103[[#This Row],[Асфальт]]&gt;0,Таблица19103[[#This Row],[Бетон]]&gt;0)</f>
        <v>1</v>
      </c>
      <c r="O65" s="10">
        <v>1</v>
      </c>
      <c r="P65" s="10">
        <v>1</v>
      </c>
      <c r="Q65" s="10">
        <v>63</v>
      </c>
      <c r="U65" s="18"/>
      <c r="V65" s="18">
        <f>Таблица19103[[#This Row],[Грунт]]+Таблица19103[[#This Row],[Щебень]]+Таблица19103[[#This Row],[Асфальт]]+Таблица19103[[#This Row],[Бетон]]</f>
        <v>2.1</v>
      </c>
      <c r="W65" s="18"/>
      <c r="X65" s="18"/>
      <c r="Y65" s="18"/>
      <c r="Z65" s="18"/>
    </row>
    <row r="66" spans="1:26" s="10" customFormat="1" x14ac:dyDescent="0.35">
      <c r="A66" s="7">
        <v>64</v>
      </c>
      <c r="B66" s="7" t="s">
        <v>162</v>
      </c>
      <c r="C66" s="7" t="s">
        <v>163</v>
      </c>
      <c r="D66" s="7" t="s">
        <v>161</v>
      </c>
      <c r="E66" s="7">
        <f>Таблица19103[[#This Row],[Грунт]]+Таблица19103[[#This Row],[Щебень]]+Таблица19103[[#This Row],[Асфальт]]+Таблица19103[[#This Row],[Бетон]]</f>
        <v>3.5</v>
      </c>
      <c r="F66" s="8">
        <v>3.5</v>
      </c>
      <c r="G66" s="8"/>
      <c r="H66" s="8"/>
      <c r="I66" s="8"/>
      <c r="J66" s="8"/>
      <c r="N66" s="10" t="b">
        <f>OR(Таблица19103[[#This Row],[Щебень]]&gt;0,Таблица19103[[#This Row],[Асфальт]]&gt;0,Таблица19103[[#This Row],[Бетон]]&gt;0)</f>
        <v>0</v>
      </c>
      <c r="Q66" s="10">
        <v>64</v>
      </c>
      <c r="U66" s="18"/>
      <c r="V66" s="18">
        <f>Таблица19103[[#This Row],[Грунт]]+Таблица19103[[#This Row],[Щебень]]+Таблица19103[[#This Row],[Асфальт]]+Таблица19103[[#This Row],[Бетон]]</f>
        <v>3.5</v>
      </c>
      <c r="W66" s="18"/>
      <c r="X66" s="18"/>
      <c r="Y66" s="18"/>
      <c r="Z66" s="18"/>
    </row>
    <row r="67" spans="1:26" s="10" customFormat="1" x14ac:dyDescent="0.35">
      <c r="A67" s="7">
        <v>65</v>
      </c>
      <c r="B67" s="7" t="s">
        <v>164</v>
      </c>
      <c r="C67" s="7" t="s">
        <v>165</v>
      </c>
      <c r="D67" s="7" t="s">
        <v>161</v>
      </c>
      <c r="E67" s="7">
        <f>Таблица19103[[#This Row],[Грунт]]+Таблица19103[[#This Row],[Щебень]]+Таблица19103[[#This Row],[Асфальт]]+Таблица19103[[#This Row],[Бетон]]</f>
        <v>3</v>
      </c>
      <c r="F67" s="8">
        <v>3</v>
      </c>
      <c r="G67" s="8"/>
      <c r="H67" s="8"/>
      <c r="I67" s="8"/>
      <c r="J67" s="8"/>
      <c r="N67" s="10" t="b">
        <f>OR(Таблица19103[[#This Row],[Щебень]]&gt;0,Таблица19103[[#This Row],[Асфальт]]&gt;0,Таблица19103[[#This Row],[Бетон]]&gt;0)</f>
        <v>0</v>
      </c>
      <c r="Q67" s="10">
        <v>65</v>
      </c>
      <c r="U67" s="18"/>
      <c r="V67" s="18">
        <f>Таблица19103[[#This Row],[Грунт]]+Таблица19103[[#This Row],[Щебень]]+Таблица19103[[#This Row],[Асфальт]]+Таблица19103[[#This Row],[Бетон]]</f>
        <v>3</v>
      </c>
      <c r="W67" s="18"/>
      <c r="X67" s="18"/>
      <c r="Y67" s="18"/>
      <c r="Z67" s="18"/>
    </row>
    <row r="68" spans="1:26" s="10" customFormat="1" x14ac:dyDescent="0.35">
      <c r="A68" s="7">
        <v>66</v>
      </c>
      <c r="B68" s="7" t="s">
        <v>166</v>
      </c>
      <c r="C68" s="7" t="s">
        <v>167</v>
      </c>
      <c r="D68" s="7" t="s">
        <v>161</v>
      </c>
      <c r="E68" s="7">
        <f>Таблица19103[[#This Row],[Грунт]]+Таблица19103[[#This Row],[Щебень]]+Таблица19103[[#This Row],[Асфальт]]+Таблица19103[[#This Row],[Бетон]]</f>
        <v>2</v>
      </c>
      <c r="F68" s="8"/>
      <c r="G68" s="8">
        <v>2</v>
      </c>
      <c r="H68" s="8"/>
      <c r="I68" s="8"/>
      <c r="J68" s="8"/>
      <c r="N68" s="10" t="b">
        <f>OR(Таблица19103[[#This Row],[Щебень]]&gt;0,Таблица19103[[#This Row],[Асфальт]]&gt;0,Таблица19103[[#This Row],[Бетон]]&gt;0)</f>
        <v>1</v>
      </c>
      <c r="Q68" s="10">
        <v>66</v>
      </c>
      <c r="U68" s="18"/>
      <c r="V68" s="18">
        <f>Таблица19103[[#This Row],[Грунт]]+Таблица19103[[#This Row],[Щебень]]+Таблица19103[[#This Row],[Асфальт]]+Таблица19103[[#This Row],[Бетон]]</f>
        <v>2</v>
      </c>
      <c r="W68" s="18"/>
      <c r="X68" s="18"/>
      <c r="Y68" s="18"/>
      <c r="Z68" s="18"/>
    </row>
    <row r="69" spans="1:26" s="10" customFormat="1" x14ac:dyDescent="0.35">
      <c r="A69" s="7">
        <v>67</v>
      </c>
      <c r="B69" s="7" t="s">
        <v>168</v>
      </c>
      <c r="C69" s="7" t="s">
        <v>169</v>
      </c>
      <c r="D69" s="7" t="s">
        <v>161</v>
      </c>
      <c r="E69" s="7">
        <f>Таблица19103[[#This Row],[Грунт]]+Таблица19103[[#This Row],[Щебень]]+Таблица19103[[#This Row],[Асфальт]]+Таблица19103[[#This Row],[Бетон]]</f>
        <v>0.5</v>
      </c>
      <c r="F69" s="8"/>
      <c r="G69" s="8">
        <v>0.5</v>
      </c>
      <c r="H69" s="8"/>
      <c r="I69" s="8"/>
      <c r="J69" s="8"/>
      <c r="N69" s="10" t="b">
        <f>OR(Таблица19103[[#This Row],[Щебень]]&gt;0,Таблица19103[[#This Row],[Асфальт]]&gt;0,Таблица19103[[#This Row],[Бетон]]&gt;0)</f>
        <v>1</v>
      </c>
      <c r="Q69" s="10">
        <v>67</v>
      </c>
      <c r="U69" s="18"/>
      <c r="V69" s="18">
        <f>Таблица19103[[#This Row],[Грунт]]+Таблица19103[[#This Row],[Щебень]]+Таблица19103[[#This Row],[Асфальт]]+Таблица19103[[#This Row],[Бетон]]</f>
        <v>0.5</v>
      </c>
      <c r="W69" s="18"/>
      <c r="X69" s="18"/>
      <c r="Y69" s="18"/>
      <c r="Z69" s="18"/>
    </row>
    <row r="70" spans="1:26" s="10" customFormat="1" x14ac:dyDescent="0.35">
      <c r="A70" s="7">
        <v>68</v>
      </c>
      <c r="B70" s="7" t="s">
        <v>170</v>
      </c>
      <c r="C70" s="7" t="s">
        <v>171</v>
      </c>
      <c r="D70" s="7" t="s">
        <v>161</v>
      </c>
      <c r="E70" s="7">
        <f>Таблица19103[[#This Row],[Грунт]]+Таблица19103[[#This Row],[Щебень]]+Таблица19103[[#This Row],[Асфальт]]+Таблица19103[[#This Row],[Бетон]]</f>
        <v>4</v>
      </c>
      <c r="F70" s="8">
        <v>4</v>
      </c>
      <c r="G70" s="8"/>
      <c r="H70" s="8"/>
      <c r="I70" s="8"/>
      <c r="J70" s="8"/>
      <c r="N70" s="10" t="b">
        <f>OR(Таблица19103[[#This Row],[Щебень]]&gt;0,Таблица19103[[#This Row],[Асфальт]]&gt;0,Таблица19103[[#This Row],[Бетон]]&gt;0)</f>
        <v>0</v>
      </c>
      <c r="Q70" s="10">
        <v>68</v>
      </c>
      <c r="U70" s="18"/>
      <c r="V70" s="18">
        <f>Таблица19103[[#This Row],[Грунт]]+Таблица19103[[#This Row],[Щебень]]+Таблица19103[[#This Row],[Асфальт]]+Таблица19103[[#This Row],[Бетон]]</f>
        <v>4</v>
      </c>
      <c r="W70" s="18"/>
      <c r="X70" s="18"/>
      <c r="Y70" s="18"/>
      <c r="Z70" s="18"/>
    </row>
    <row r="71" spans="1:26" s="10" customFormat="1" x14ac:dyDescent="0.35">
      <c r="A71" s="7">
        <v>69</v>
      </c>
      <c r="B71" s="7" t="s">
        <v>172</v>
      </c>
      <c r="C71" s="7" t="s">
        <v>173</v>
      </c>
      <c r="D71" s="7" t="s">
        <v>161</v>
      </c>
      <c r="E71" s="7">
        <f>Таблица19103[[#This Row],[Грунт]]+Таблица19103[[#This Row],[Щебень]]+Таблица19103[[#This Row],[Асфальт]]+Таблица19103[[#This Row],[Бетон]]</f>
        <v>0.2</v>
      </c>
      <c r="F71" s="8">
        <v>0.2</v>
      </c>
      <c r="G71" s="8"/>
      <c r="H71" s="8"/>
      <c r="I71" s="8"/>
      <c r="J71" s="8"/>
      <c r="N71" s="10" t="b">
        <f>OR(Таблица19103[[#This Row],[Щебень]]&gt;0,Таблица19103[[#This Row],[Асфальт]]&gt;0,Таблица19103[[#This Row],[Бетон]]&gt;0)</f>
        <v>0</v>
      </c>
      <c r="Q71" s="10">
        <v>69</v>
      </c>
      <c r="U71" s="18"/>
      <c r="V71" s="18">
        <f>Таблица19103[[#This Row],[Грунт]]+Таблица19103[[#This Row],[Щебень]]+Таблица19103[[#This Row],[Асфальт]]+Таблица19103[[#This Row],[Бетон]]</f>
        <v>0.2</v>
      </c>
      <c r="W71" s="18"/>
      <c r="X71" s="18"/>
      <c r="Y71" s="18"/>
      <c r="Z71" s="18"/>
    </row>
    <row r="72" spans="1:26" s="10" customFormat="1" x14ac:dyDescent="0.35">
      <c r="A72" s="7">
        <v>70</v>
      </c>
      <c r="B72" s="7" t="s">
        <v>174</v>
      </c>
      <c r="C72" s="7" t="s">
        <v>175</v>
      </c>
      <c r="D72" s="7" t="s">
        <v>161</v>
      </c>
      <c r="E72" s="7">
        <f>Таблица19103[[#This Row],[Грунт]]+Таблица19103[[#This Row],[Щебень]]+Таблица19103[[#This Row],[Асфальт]]+Таблица19103[[#This Row],[Бетон]]</f>
        <v>1.5</v>
      </c>
      <c r="F72" s="8">
        <v>0</v>
      </c>
      <c r="G72" s="8">
        <v>1.5</v>
      </c>
      <c r="H72" s="8"/>
      <c r="I72" s="8"/>
      <c r="J72" s="8"/>
      <c r="N72" s="10" t="b">
        <f>OR(Таблица19103[[#This Row],[Щебень]]&gt;0,Таблица19103[[#This Row],[Асфальт]]&gt;0,Таблица19103[[#This Row],[Бетон]]&gt;0)</f>
        <v>1</v>
      </c>
      <c r="Q72" s="10">
        <v>70</v>
      </c>
      <c r="U72" s="18"/>
      <c r="V72" s="18">
        <f>Таблица19103[[#This Row],[Грунт]]+Таблица19103[[#This Row],[Щебень]]+Таблица19103[[#This Row],[Асфальт]]+Таблица19103[[#This Row],[Бетон]]</f>
        <v>1.5</v>
      </c>
      <c r="W72" s="18"/>
      <c r="X72" s="18"/>
      <c r="Y72" s="18"/>
      <c r="Z72" s="18"/>
    </row>
    <row r="73" spans="1:26" s="10" customFormat="1" x14ac:dyDescent="0.35">
      <c r="A73" s="7">
        <v>71</v>
      </c>
      <c r="B73" s="7" t="s">
        <v>176</v>
      </c>
      <c r="C73" s="7" t="s">
        <v>177</v>
      </c>
      <c r="D73" s="7" t="s">
        <v>161</v>
      </c>
      <c r="E73" s="7">
        <f>Таблица19103[[#This Row],[Грунт]]+Таблица19103[[#This Row],[Щебень]]+Таблица19103[[#This Row],[Асфальт]]+Таблица19103[[#This Row],[Бетон]]</f>
        <v>3</v>
      </c>
      <c r="F73" s="8">
        <v>3</v>
      </c>
      <c r="G73" s="8"/>
      <c r="H73" s="8"/>
      <c r="I73" s="8"/>
      <c r="J73" s="8"/>
      <c r="N73" s="10" t="b">
        <f>OR(Таблица19103[[#This Row],[Щебень]]&gt;0,Таблица19103[[#This Row],[Асфальт]]&gt;0,Таблица19103[[#This Row],[Бетон]]&gt;0)</f>
        <v>0</v>
      </c>
      <c r="Q73" s="10">
        <v>71</v>
      </c>
      <c r="U73" s="18"/>
      <c r="V73" s="18">
        <f>Таблица19103[[#This Row],[Грунт]]+Таблица19103[[#This Row],[Щебень]]+Таблица19103[[#This Row],[Асфальт]]+Таблица19103[[#This Row],[Бетон]]</f>
        <v>3</v>
      </c>
      <c r="W73" s="18"/>
      <c r="X73" s="18"/>
      <c r="Y73" s="18"/>
      <c r="Z73" s="18"/>
    </row>
    <row r="74" spans="1:26" s="10" customFormat="1" x14ac:dyDescent="0.35">
      <c r="A74" s="7">
        <v>72</v>
      </c>
      <c r="B74" s="7" t="s">
        <v>178</v>
      </c>
      <c r="C74" s="7" t="s">
        <v>179</v>
      </c>
      <c r="D74" s="7" t="s">
        <v>161</v>
      </c>
      <c r="E74" s="7">
        <f>Таблица19103[[#This Row],[Грунт]]+Таблица19103[[#This Row],[Щебень]]+Таблица19103[[#This Row],[Асфальт]]+Таблица19103[[#This Row],[Бетон]]</f>
        <v>2</v>
      </c>
      <c r="F74" s="8"/>
      <c r="G74" s="8"/>
      <c r="H74" s="8">
        <v>2</v>
      </c>
      <c r="I74" s="8"/>
      <c r="J74" s="8"/>
      <c r="K74" s="9" t="s">
        <v>23</v>
      </c>
      <c r="N74" s="10" t="b">
        <f>OR(Таблица19103[[#This Row],[Щебень]]&gt;0,Таблица19103[[#This Row],[Асфальт]]&gt;0,Таблица19103[[#This Row],[Бетон]]&gt;0)</f>
        <v>1</v>
      </c>
      <c r="Q74" s="10">
        <v>72</v>
      </c>
      <c r="U74" s="18"/>
      <c r="V74" s="18">
        <f>Таблица19103[[#This Row],[Грунт]]+Таблица19103[[#This Row],[Щебень]]+Таблица19103[[#This Row],[Асфальт]]+Таблица19103[[#This Row],[Бетон]]</f>
        <v>2</v>
      </c>
      <c r="W74" s="18"/>
      <c r="X74" s="18"/>
      <c r="Y74" s="18"/>
      <c r="Z74" s="18"/>
    </row>
    <row r="75" spans="1:26" s="10" customFormat="1" x14ac:dyDescent="0.35">
      <c r="A75" s="7">
        <v>73</v>
      </c>
      <c r="B75" s="7" t="s">
        <v>180</v>
      </c>
      <c r="C75" s="7" t="s">
        <v>181</v>
      </c>
      <c r="D75" s="7" t="s">
        <v>161</v>
      </c>
      <c r="E75" s="7">
        <f>Таблица19103[[#This Row],[Грунт]]+Таблица19103[[#This Row],[Щебень]]+Таблица19103[[#This Row],[Асфальт]]+Таблица19103[[#This Row],[Бетон]]</f>
        <v>1</v>
      </c>
      <c r="F75" s="8">
        <v>1</v>
      </c>
      <c r="G75" s="8"/>
      <c r="H75" s="8"/>
      <c r="I75" s="8"/>
      <c r="J75" s="8"/>
      <c r="N75" s="10" t="b">
        <f>OR(Таблица19103[[#This Row],[Щебень]]&gt;0,Таблица19103[[#This Row],[Асфальт]]&gt;0,Таблица19103[[#This Row],[Бетон]]&gt;0)</f>
        <v>0</v>
      </c>
      <c r="Q75" s="10">
        <v>73</v>
      </c>
      <c r="U75" s="18"/>
      <c r="V75" s="18">
        <f>Таблица19103[[#This Row],[Грунт]]+Таблица19103[[#This Row],[Щебень]]+Таблица19103[[#This Row],[Асфальт]]+Таблица19103[[#This Row],[Бетон]]</f>
        <v>1</v>
      </c>
      <c r="W75" s="18"/>
      <c r="X75" s="18"/>
      <c r="Y75" s="18"/>
      <c r="Z75" s="18"/>
    </row>
    <row r="76" spans="1:26" s="10" customFormat="1" x14ac:dyDescent="0.35">
      <c r="A76" s="7">
        <v>74</v>
      </c>
      <c r="B76" s="7" t="s">
        <v>182</v>
      </c>
      <c r="C76" s="7" t="s">
        <v>183</v>
      </c>
      <c r="D76" s="7" t="s">
        <v>184</v>
      </c>
      <c r="E76" s="7">
        <f>Таблица19103[[#This Row],[Грунт]]+Таблица19103[[#This Row],[Щебень]]+Таблица19103[[#This Row],[Асфальт]]+Таблица19103[[#This Row],[Бетон]]</f>
        <v>1.5</v>
      </c>
      <c r="F76" s="8">
        <v>0.2</v>
      </c>
      <c r="G76" s="8"/>
      <c r="H76" s="8">
        <v>1.3</v>
      </c>
      <c r="I76" s="8"/>
      <c r="J76" s="8"/>
      <c r="K76" s="9" t="s">
        <v>23</v>
      </c>
      <c r="N76" s="10" t="b">
        <f>OR(Таблица19103[[#This Row],[Щебень]]&gt;0,Таблица19103[[#This Row],[Асфальт]]&gt;0,Таблица19103[[#This Row],[Бетон]]&gt;0)</f>
        <v>1</v>
      </c>
      <c r="Q76" s="10">
        <v>74</v>
      </c>
      <c r="U76" s="18"/>
      <c r="V76" s="18">
        <f>Таблица19103[[#This Row],[Грунт]]+Таблица19103[[#This Row],[Щебень]]+Таблица19103[[#This Row],[Асфальт]]+Таблица19103[[#This Row],[Бетон]]</f>
        <v>1.5</v>
      </c>
      <c r="W76" s="18"/>
      <c r="X76" s="18"/>
      <c r="Y76" s="18"/>
      <c r="Z76" s="18"/>
    </row>
    <row r="77" spans="1:26" s="10" customFormat="1" x14ac:dyDescent="0.35">
      <c r="A77" s="7">
        <v>75</v>
      </c>
      <c r="B77" s="7" t="s">
        <v>185</v>
      </c>
      <c r="C77" s="7" t="s">
        <v>186</v>
      </c>
      <c r="D77" s="7" t="s">
        <v>184</v>
      </c>
      <c r="E77" s="7">
        <f>Таблица19103[[#This Row],[Грунт]]+Таблица19103[[#This Row],[Щебень]]+Таблица19103[[#This Row],[Асфальт]]+Таблица19103[[#This Row],[Бетон]]</f>
        <v>4</v>
      </c>
      <c r="F77" s="8">
        <v>4</v>
      </c>
      <c r="G77" s="8"/>
      <c r="H77" s="8"/>
      <c r="I77" s="8"/>
      <c r="J77" s="8"/>
      <c r="N77" s="10" t="b">
        <f>OR(Таблица19103[[#This Row],[Щебень]]&gt;0,Таблица19103[[#This Row],[Асфальт]]&gt;0,Таблица19103[[#This Row],[Бетон]]&gt;0)</f>
        <v>0</v>
      </c>
      <c r="Q77" s="10">
        <v>75</v>
      </c>
      <c r="U77" s="18"/>
      <c r="V77" s="18">
        <f>Таблица19103[[#This Row],[Грунт]]+Таблица19103[[#This Row],[Щебень]]+Таблица19103[[#This Row],[Асфальт]]+Таблица19103[[#This Row],[Бетон]]</f>
        <v>4</v>
      </c>
      <c r="W77" s="18"/>
      <c r="X77" s="18"/>
      <c r="Y77" s="18"/>
      <c r="Z77" s="18"/>
    </row>
    <row r="78" spans="1:26" s="10" customFormat="1" x14ac:dyDescent="0.35">
      <c r="A78" s="7">
        <v>76</v>
      </c>
      <c r="B78" s="7" t="s">
        <v>187</v>
      </c>
      <c r="C78" s="7" t="s">
        <v>188</v>
      </c>
      <c r="D78" s="7" t="s">
        <v>184</v>
      </c>
      <c r="E78" s="7">
        <f>Таблица19103[[#This Row],[Грунт]]+Таблица19103[[#This Row],[Щебень]]+Таблица19103[[#This Row],[Асфальт]]+Таблица19103[[#This Row],[Бетон]]</f>
        <v>0.5</v>
      </c>
      <c r="F78" s="8">
        <v>0.5</v>
      </c>
      <c r="G78" s="8"/>
      <c r="H78" s="8"/>
      <c r="I78" s="8"/>
      <c r="J78" s="8"/>
      <c r="N78" s="10" t="b">
        <f>OR(Таблица19103[[#This Row],[Щебень]]&gt;0,Таблица19103[[#This Row],[Асфальт]]&gt;0,Таблица19103[[#This Row],[Бетон]]&gt;0)</f>
        <v>0</v>
      </c>
      <c r="Q78" s="10">
        <v>76</v>
      </c>
      <c r="U78" s="18"/>
      <c r="V78" s="18">
        <f>Таблица19103[[#This Row],[Грунт]]+Таблица19103[[#This Row],[Щебень]]+Таблица19103[[#This Row],[Асфальт]]+Таблица19103[[#This Row],[Бетон]]</f>
        <v>0.5</v>
      </c>
      <c r="W78" s="18"/>
      <c r="X78" s="18"/>
      <c r="Y78" s="18"/>
      <c r="Z78" s="18"/>
    </row>
    <row r="79" spans="1:26" s="10" customFormat="1" x14ac:dyDescent="0.35">
      <c r="A79" s="7">
        <v>77</v>
      </c>
      <c r="B79" s="7" t="s">
        <v>189</v>
      </c>
      <c r="C79" s="7" t="s">
        <v>190</v>
      </c>
      <c r="D79" s="7" t="s">
        <v>184</v>
      </c>
      <c r="E79" s="7">
        <f>Таблица19103[[#This Row],[Грунт]]+Таблица19103[[#This Row],[Щебень]]+Таблица19103[[#This Row],[Асфальт]]+Таблица19103[[#This Row],[Бетон]]</f>
        <v>1</v>
      </c>
      <c r="F79" s="8"/>
      <c r="G79" s="8"/>
      <c r="H79" s="8">
        <v>1</v>
      </c>
      <c r="I79" s="8"/>
      <c r="J79" s="8"/>
      <c r="N79" s="10" t="b">
        <f>OR(Таблица19103[[#This Row],[Щебень]]&gt;0,Таблица19103[[#This Row],[Асфальт]]&gt;0,Таблица19103[[#This Row],[Бетон]]&gt;0)</f>
        <v>1</v>
      </c>
      <c r="O79" s="10">
        <v>1</v>
      </c>
      <c r="Q79" s="10">
        <v>77</v>
      </c>
      <c r="U79" s="18"/>
      <c r="V79" s="18">
        <f>Таблица19103[[#This Row],[Грунт]]+Таблица19103[[#This Row],[Щебень]]+Таблица19103[[#This Row],[Асфальт]]+Таблица19103[[#This Row],[Бетон]]</f>
        <v>1</v>
      </c>
      <c r="W79" s="18"/>
      <c r="X79" s="18"/>
      <c r="Y79" s="18"/>
      <c r="Z79" s="18"/>
    </row>
    <row r="80" spans="1:26" s="10" customFormat="1" ht="46.5" x14ac:dyDescent="0.35">
      <c r="A80" s="7">
        <v>78</v>
      </c>
      <c r="B80" s="7" t="s">
        <v>191</v>
      </c>
      <c r="C80" s="7" t="s">
        <v>192</v>
      </c>
      <c r="D80" s="7" t="s">
        <v>184</v>
      </c>
      <c r="E80" s="7">
        <f>Таблица19103[[#This Row],[Грунт]]+Таблица19103[[#This Row],[Щебень]]+Таблица19103[[#This Row],[Асфальт]]+Таблица19103[[#This Row],[Бетон]]</f>
        <v>7</v>
      </c>
      <c r="F80" s="8"/>
      <c r="G80" s="8"/>
      <c r="H80" s="8">
        <v>7</v>
      </c>
      <c r="I80" s="8"/>
      <c r="J80" s="8"/>
      <c r="K80" s="9" t="s">
        <v>23</v>
      </c>
      <c r="N80" s="10" t="b">
        <f>OR(Таблица19103[[#This Row],[Щебень]]&gt;0,Таблица19103[[#This Row],[Асфальт]]&gt;0,Таблица19103[[#This Row],[Бетон]]&gt;0)</f>
        <v>1</v>
      </c>
      <c r="Q80" s="10">
        <v>78</v>
      </c>
      <c r="U80" s="18"/>
      <c r="V80" s="18">
        <f>Таблица19103[[#This Row],[Грунт]]+Таблица19103[[#This Row],[Щебень]]+Таблица19103[[#This Row],[Асфальт]]+Таблица19103[[#This Row],[Бетон]]</f>
        <v>7</v>
      </c>
      <c r="W80" s="18"/>
      <c r="X80" s="18"/>
      <c r="Y80" s="18"/>
      <c r="Z80" s="18"/>
    </row>
    <row r="81" spans="1:26" s="10" customFormat="1" x14ac:dyDescent="0.35">
      <c r="A81" s="7">
        <v>79</v>
      </c>
      <c r="B81" s="7" t="s">
        <v>193</v>
      </c>
      <c r="C81" s="7" t="s">
        <v>194</v>
      </c>
      <c r="D81" s="7" t="s">
        <v>184</v>
      </c>
      <c r="E81" s="7">
        <f>Таблица19103[[#This Row],[Грунт]]+Таблица19103[[#This Row],[Щебень]]+Таблица19103[[#This Row],[Асфальт]]+Таблица19103[[#This Row],[Бетон]]</f>
        <v>2</v>
      </c>
      <c r="F81" s="8">
        <v>2</v>
      </c>
      <c r="G81" s="8"/>
      <c r="H81" s="8"/>
      <c r="I81" s="8"/>
      <c r="J81" s="8"/>
      <c r="N81" s="10" t="b">
        <f>OR(Таблица19103[[#This Row],[Щебень]]&gt;0,Таблица19103[[#This Row],[Асфальт]]&gt;0,Таблица19103[[#This Row],[Бетон]]&gt;0)</f>
        <v>0</v>
      </c>
      <c r="Q81" s="10">
        <v>79</v>
      </c>
      <c r="U81" s="18"/>
      <c r="V81" s="18">
        <f>Таблица19103[[#This Row],[Грунт]]+Таблица19103[[#This Row],[Щебень]]+Таблица19103[[#This Row],[Асфальт]]+Таблица19103[[#This Row],[Бетон]]</f>
        <v>2</v>
      </c>
      <c r="W81" s="18"/>
      <c r="X81" s="18"/>
      <c r="Y81" s="18"/>
      <c r="Z81" s="18"/>
    </row>
    <row r="82" spans="1:26" s="10" customFormat="1" x14ac:dyDescent="0.35">
      <c r="A82" s="7">
        <v>80</v>
      </c>
      <c r="B82" s="7" t="s">
        <v>195</v>
      </c>
      <c r="C82" s="7" t="s">
        <v>196</v>
      </c>
      <c r="D82" s="7" t="s">
        <v>184</v>
      </c>
      <c r="E82" s="7">
        <f>Таблица19103[[#This Row],[Грунт]]+Таблица19103[[#This Row],[Щебень]]+Таблица19103[[#This Row],[Асфальт]]+Таблица19103[[#This Row],[Бетон]]</f>
        <v>1.5</v>
      </c>
      <c r="F82" s="8">
        <v>1.5</v>
      </c>
      <c r="G82" s="8"/>
      <c r="H82" s="8"/>
      <c r="I82" s="8"/>
      <c r="J82" s="8"/>
      <c r="N82" s="10" t="b">
        <f>OR(Таблица19103[[#This Row],[Щебень]]&gt;0,Таблица19103[[#This Row],[Асфальт]]&gt;0,Таблица19103[[#This Row],[Бетон]]&gt;0)</f>
        <v>0</v>
      </c>
      <c r="Q82" s="10">
        <v>80</v>
      </c>
      <c r="U82" s="18"/>
      <c r="V82" s="18">
        <f>Таблица19103[[#This Row],[Грунт]]+Таблица19103[[#This Row],[Щебень]]+Таблица19103[[#This Row],[Асфальт]]+Таблица19103[[#This Row],[Бетон]]</f>
        <v>1.5</v>
      </c>
      <c r="W82" s="18"/>
      <c r="X82" s="18"/>
      <c r="Y82" s="18"/>
      <c r="Z82" s="18"/>
    </row>
    <row r="83" spans="1:26" s="10" customFormat="1" x14ac:dyDescent="0.35">
      <c r="A83" s="7">
        <v>81</v>
      </c>
      <c r="B83" s="7" t="s">
        <v>197</v>
      </c>
      <c r="C83" s="7" t="s">
        <v>198</v>
      </c>
      <c r="D83" s="7" t="s">
        <v>184</v>
      </c>
      <c r="E83" s="7">
        <f>Таблица19103[[#This Row],[Грунт]]+Таблица19103[[#This Row],[Щебень]]+Таблица19103[[#This Row],[Асфальт]]+Таблица19103[[#This Row],[Бетон]]</f>
        <v>3</v>
      </c>
      <c r="F83" s="8">
        <v>3</v>
      </c>
      <c r="G83" s="8"/>
      <c r="H83" s="8"/>
      <c r="I83" s="8"/>
      <c r="J83" s="8"/>
      <c r="N83" s="10" t="b">
        <f>OR(Таблица19103[[#This Row],[Щебень]]&gt;0,Таблица19103[[#This Row],[Асфальт]]&gt;0,Таблица19103[[#This Row],[Бетон]]&gt;0)</f>
        <v>0</v>
      </c>
      <c r="Q83" s="10">
        <v>81</v>
      </c>
      <c r="U83" s="18"/>
      <c r="V83" s="18">
        <f>Таблица19103[[#This Row],[Грунт]]+Таблица19103[[#This Row],[Щебень]]+Таблица19103[[#This Row],[Асфальт]]+Таблица19103[[#This Row],[Бетон]]</f>
        <v>3</v>
      </c>
      <c r="W83" s="18"/>
      <c r="X83" s="18"/>
      <c r="Y83" s="18"/>
      <c r="Z83" s="18"/>
    </row>
    <row r="84" spans="1:26" s="10" customFormat="1" x14ac:dyDescent="0.35">
      <c r="A84" s="7">
        <v>82</v>
      </c>
      <c r="B84" s="7" t="s">
        <v>199</v>
      </c>
      <c r="C84" s="7" t="s">
        <v>200</v>
      </c>
      <c r="D84" s="7" t="s">
        <v>184</v>
      </c>
      <c r="E84" s="7">
        <f>Таблица19103[[#This Row],[Грунт]]+Таблица19103[[#This Row],[Щебень]]+Таблица19103[[#This Row],[Асфальт]]+Таблица19103[[#This Row],[Бетон]]</f>
        <v>2</v>
      </c>
      <c r="F84" s="8">
        <v>2</v>
      </c>
      <c r="G84" s="8"/>
      <c r="H84" s="8"/>
      <c r="I84" s="8"/>
      <c r="J84" s="8"/>
      <c r="N84" s="10" t="b">
        <f>OR(Таблица19103[[#This Row],[Щебень]]&gt;0,Таблица19103[[#This Row],[Асфальт]]&gt;0,Таблица19103[[#This Row],[Бетон]]&gt;0)</f>
        <v>0</v>
      </c>
      <c r="Q84" s="10">
        <v>82</v>
      </c>
      <c r="U84" s="18"/>
      <c r="V84" s="18">
        <f>Таблица19103[[#This Row],[Грунт]]+Таблица19103[[#This Row],[Щебень]]+Таблица19103[[#This Row],[Асфальт]]+Таблица19103[[#This Row],[Бетон]]</f>
        <v>2</v>
      </c>
      <c r="W84" s="18"/>
      <c r="X84" s="18"/>
      <c r="Y84" s="18"/>
      <c r="Z84" s="18"/>
    </row>
    <row r="85" spans="1:26" s="10" customFormat="1" x14ac:dyDescent="0.35">
      <c r="A85" s="7">
        <v>83</v>
      </c>
      <c r="B85" s="7" t="s">
        <v>201</v>
      </c>
      <c r="C85" s="7" t="s">
        <v>202</v>
      </c>
      <c r="D85" s="7" t="s">
        <v>203</v>
      </c>
      <c r="E85" s="7">
        <f>Таблица19103[[#This Row],[Грунт]]+Таблица19103[[#This Row],[Щебень]]+Таблица19103[[#This Row],[Асфальт]]+Таблица19103[[#This Row],[Бетон]]</f>
        <v>5</v>
      </c>
      <c r="F85" s="8"/>
      <c r="G85" s="8">
        <v>5</v>
      </c>
      <c r="H85" s="8"/>
      <c r="I85" s="8"/>
      <c r="J85" s="8"/>
      <c r="K85" s="9" t="s">
        <v>23</v>
      </c>
      <c r="N85" s="10" t="b">
        <f>OR(Таблица19103[[#This Row],[Щебень]]&gt;0,Таблица19103[[#This Row],[Асфальт]]&gt;0,Таблица19103[[#This Row],[Бетон]]&gt;0)</f>
        <v>1</v>
      </c>
      <c r="Q85" s="10">
        <v>83</v>
      </c>
      <c r="U85" s="18"/>
      <c r="V85" s="18">
        <f>Таблица19103[[#This Row],[Грунт]]+Таблица19103[[#This Row],[Щебень]]+Таблица19103[[#This Row],[Асфальт]]+Таблица19103[[#This Row],[Бетон]]</f>
        <v>5</v>
      </c>
      <c r="W85" s="18"/>
      <c r="X85" s="18"/>
      <c r="Y85" s="18"/>
      <c r="Z85" s="18"/>
    </row>
    <row r="86" spans="1:26" s="10" customFormat="1" x14ac:dyDescent="0.35">
      <c r="A86" s="7">
        <v>84</v>
      </c>
      <c r="B86" s="7" t="s">
        <v>204</v>
      </c>
      <c r="C86" s="7" t="s">
        <v>205</v>
      </c>
      <c r="D86" s="7" t="s">
        <v>203</v>
      </c>
      <c r="E86" s="7">
        <f>Таблица19103[[#This Row],[Грунт]]+Таблица19103[[#This Row],[Щебень]]+Таблица19103[[#This Row],[Асфальт]]+Таблица19103[[#This Row],[Бетон]]</f>
        <v>2</v>
      </c>
      <c r="F86" s="8"/>
      <c r="G86" s="8">
        <v>2</v>
      </c>
      <c r="H86" s="8"/>
      <c r="I86" s="8"/>
      <c r="J86" s="8"/>
      <c r="K86" s="9" t="s">
        <v>23</v>
      </c>
      <c r="N86" s="10" t="b">
        <f>OR(Таблица19103[[#This Row],[Щебень]]&gt;0,Таблица19103[[#This Row],[Асфальт]]&gt;0,Таблица19103[[#This Row],[Бетон]]&gt;0)</f>
        <v>1</v>
      </c>
      <c r="Q86" s="10">
        <v>84</v>
      </c>
      <c r="U86" s="18"/>
      <c r="V86" s="18">
        <f>Таблица19103[[#This Row],[Грунт]]+Таблица19103[[#This Row],[Щебень]]+Таблица19103[[#This Row],[Асфальт]]+Таблица19103[[#This Row],[Бетон]]</f>
        <v>2</v>
      </c>
      <c r="W86" s="18"/>
      <c r="X86" s="18"/>
      <c r="Y86" s="18"/>
      <c r="Z86" s="18"/>
    </row>
    <row r="87" spans="1:26" s="10" customFormat="1" x14ac:dyDescent="0.35">
      <c r="A87" s="7">
        <v>85</v>
      </c>
      <c r="B87" s="7" t="s">
        <v>206</v>
      </c>
      <c r="C87" s="7" t="s">
        <v>207</v>
      </c>
      <c r="D87" s="7" t="s">
        <v>203</v>
      </c>
      <c r="E87" s="7">
        <f>Таблица19103[[#This Row],[Грунт]]+Таблица19103[[#This Row],[Щебень]]+Таблица19103[[#This Row],[Асфальт]]+Таблица19103[[#This Row],[Бетон]]</f>
        <v>0.5</v>
      </c>
      <c r="F87" s="8">
        <v>0.5</v>
      </c>
      <c r="G87" s="8"/>
      <c r="H87" s="8"/>
      <c r="I87" s="8"/>
      <c r="J87" s="8"/>
      <c r="N87" s="10" t="b">
        <f>OR(Таблица19103[[#This Row],[Щебень]]&gt;0,Таблица19103[[#This Row],[Асфальт]]&gt;0,Таблица19103[[#This Row],[Бетон]]&gt;0)</f>
        <v>0</v>
      </c>
      <c r="Q87" s="10">
        <v>85</v>
      </c>
      <c r="U87" s="18"/>
      <c r="V87" s="18">
        <f>Таблица19103[[#This Row],[Грунт]]+Таблица19103[[#This Row],[Щебень]]+Таблица19103[[#This Row],[Асфальт]]+Таблица19103[[#This Row],[Бетон]]</f>
        <v>0.5</v>
      </c>
      <c r="W87" s="18"/>
      <c r="X87" s="18"/>
      <c r="Y87" s="18"/>
      <c r="Z87" s="18"/>
    </row>
    <row r="88" spans="1:26" s="10" customFormat="1" x14ac:dyDescent="0.35">
      <c r="A88" s="7">
        <v>86</v>
      </c>
      <c r="B88" s="7" t="s">
        <v>208</v>
      </c>
      <c r="C88" s="7" t="s">
        <v>209</v>
      </c>
      <c r="D88" s="7" t="s">
        <v>203</v>
      </c>
      <c r="E88" s="7">
        <f>Таблица19103[[#This Row],[Грунт]]+Таблица19103[[#This Row],[Щебень]]+Таблица19103[[#This Row],[Асфальт]]+Таблица19103[[#This Row],[Бетон]]</f>
        <v>1</v>
      </c>
      <c r="F88" s="8">
        <v>1</v>
      </c>
      <c r="G88" s="8"/>
      <c r="H88" s="8"/>
      <c r="I88" s="8"/>
      <c r="J88" s="8"/>
      <c r="N88" s="10" t="b">
        <f>OR(Таблица19103[[#This Row],[Щебень]]&gt;0,Таблица19103[[#This Row],[Асфальт]]&gt;0,Таблица19103[[#This Row],[Бетон]]&gt;0)</f>
        <v>0</v>
      </c>
      <c r="O88" s="10" t="s">
        <v>210</v>
      </c>
      <c r="Q88" s="10">
        <v>86</v>
      </c>
      <c r="U88" s="18"/>
      <c r="V88" s="18">
        <f>Таблица19103[[#This Row],[Грунт]]+Таблица19103[[#This Row],[Щебень]]+Таблица19103[[#This Row],[Асфальт]]+Таблица19103[[#This Row],[Бетон]]</f>
        <v>1</v>
      </c>
      <c r="W88" s="18"/>
      <c r="X88" s="18"/>
      <c r="Y88" s="18"/>
      <c r="Z88" s="18"/>
    </row>
    <row r="89" spans="1:26" s="10" customFormat="1" x14ac:dyDescent="0.35">
      <c r="A89" s="7">
        <v>87</v>
      </c>
      <c r="B89" s="7" t="s">
        <v>211</v>
      </c>
      <c r="C89" s="7" t="s">
        <v>212</v>
      </c>
      <c r="D89" s="7" t="s">
        <v>203</v>
      </c>
      <c r="E89" s="7">
        <f>Таблица19103[[#This Row],[Грунт]]+Таблица19103[[#This Row],[Щебень]]+Таблица19103[[#This Row],[Асфальт]]+Таблица19103[[#This Row],[Бетон]]</f>
        <v>2</v>
      </c>
      <c r="F89" s="8">
        <v>2</v>
      </c>
      <c r="G89" s="8"/>
      <c r="H89" s="8"/>
      <c r="I89" s="8"/>
      <c r="J89" s="8"/>
      <c r="N89" s="10" t="b">
        <f>OR(Таблица19103[[#This Row],[Щебень]]&gt;0,Таблица19103[[#This Row],[Асфальт]]&gt;0,Таблица19103[[#This Row],[Бетон]]&gt;0)</f>
        <v>0</v>
      </c>
      <c r="Q89" s="10">
        <v>87</v>
      </c>
      <c r="U89" s="18"/>
      <c r="V89" s="18">
        <f>Таблица19103[[#This Row],[Грунт]]+Таблица19103[[#This Row],[Щебень]]+Таблица19103[[#This Row],[Асфальт]]+Таблица19103[[#This Row],[Бетон]]</f>
        <v>2</v>
      </c>
      <c r="W89" s="18"/>
      <c r="X89" s="18"/>
      <c r="Y89" s="18"/>
      <c r="Z89" s="18"/>
    </row>
    <row r="90" spans="1:26" s="10" customFormat="1" x14ac:dyDescent="0.35">
      <c r="A90" s="7">
        <v>88</v>
      </c>
      <c r="B90" s="7" t="s">
        <v>213</v>
      </c>
      <c r="C90" s="7" t="s">
        <v>214</v>
      </c>
      <c r="D90" s="7" t="s">
        <v>203</v>
      </c>
      <c r="E90" s="7">
        <f>Таблица19103[[#This Row],[Грунт]]+Таблица19103[[#This Row],[Щебень]]+Таблица19103[[#This Row],[Асфальт]]+Таблица19103[[#This Row],[Бетон]]</f>
        <v>2</v>
      </c>
      <c r="F90" s="8">
        <v>2</v>
      </c>
      <c r="G90" s="8"/>
      <c r="H90" s="8"/>
      <c r="I90" s="8"/>
      <c r="J90" s="8"/>
      <c r="K90" s="10" t="s">
        <v>85</v>
      </c>
      <c r="N90" s="10" t="b">
        <f>OR(Таблица19103[[#This Row],[Щебень]]&gt;0,Таблица19103[[#This Row],[Асфальт]]&gt;0,Таблица19103[[#This Row],[Бетон]]&gt;0)</f>
        <v>0</v>
      </c>
      <c r="Q90" s="10">
        <v>88</v>
      </c>
      <c r="U90" s="18"/>
      <c r="V90" s="18">
        <f>Таблица19103[[#This Row],[Грунт]]+Таблица19103[[#This Row],[Щебень]]+Таблица19103[[#This Row],[Асфальт]]+Таблица19103[[#This Row],[Бетон]]</f>
        <v>2</v>
      </c>
      <c r="W90" s="18"/>
      <c r="X90" s="18"/>
      <c r="Y90" s="18"/>
      <c r="Z90" s="18"/>
    </row>
    <row r="91" spans="1:26" s="10" customFormat="1" x14ac:dyDescent="0.35">
      <c r="A91" s="7">
        <v>89</v>
      </c>
      <c r="B91" s="7" t="s">
        <v>215</v>
      </c>
      <c r="C91" s="7" t="s">
        <v>216</v>
      </c>
      <c r="D91" s="7" t="s">
        <v>203</v>
      </c>
      <c r="E91" s="7">
        <f>Таблица19103[[#This Row],[Грунт]]+Таблица19103[[#This Row],[Щебень]]+Таблица19103[[#This Row],[Асфальт]]+Таблица19103[[#This Row],[Бетон]]</f>
        <v>1</v>
      </c>
      <c r="F91" s="8">
        <v>1</v>
      </c>
      <c r="G91" s="8"/>
      <c r="H91" s="8"/>
      <c r="I91" s="8"/>
      <c r="J91" s="8"/>
      <c r="N91" s="10" t="b">
        <f>OR(Таблица19103[[#This Row],[Щебень]]&gt;0,Таблица19103[[#This Row],[Асфальт]]&gt;0,Таблица19103[[#This Row],[Бетон]]&gt;0)</f>
        <v>0</v>
      </c>
      <c r="Q91" s="10">
        <v>89</v>
      </c>
      <c r="U91" s="18"/>
      <c r="V91" s="18">
        <f>Таблица19103[[#This Row],[Грунт]]+Таблица19103[[#This Row],[Щебень]]+Таблица19103[[#This Row],[Асфальт]]+Таблица19103[[#This Row],[Бетон]]</f>
        <v>1</v>
      </c>
      <c r="W91" s="18"/>
      <c r="X91" s="18"/>
      <c r="Y91" s="18"/>
      <c r="Z91" s="18"/>
    </row>
    <row r="92" spans="1:26" s="10" customFormat="1" x14ac:dyDescent="0.35">
      <c r="A92" s="7">
        <v>90</v>
      </c>
      <c r="B92" s="7" t="s">
        <v>217</v>
      </c>
      <c r="C92" s="7" t="s">
        <v>218</v>
      </c>
      <c r="D92" s="7" t="s">
        <v>203</v>
      </c>
      <c r="E92" s="7">
        <f>Таблица19103[[#This Row],[Грунт]]+Таблица19103[[#This Row],[Щебень]]+Таблица19103[[#This Row],[Асфальт]]+Таблица19103[[#This Row],[Бетон]]</f>
        <v>4</v>
      </c>
      <c r="F92" s="8"/>
      <c r="G92" s="8"/>
      <c r="H92" s="8"/>
      <c r="I92" s="8">
        <v>4</v>
      </c>
      <c r="J92" s="8"/>
      <c r="N92" s="10" t="b">
        <f>OR(Таблица19103[[#This Row],[Щебень]]&gt;0,Таблица19103[[#This Row],[Асфальт]]&gt;0,Таблица19103[[#This Row],[Бетон]]&gt;0)</f>
        <v>1</v>
      </c>
      <c r="O92" s="10">
        <v>1</v>
      </c>
      <c r="Q92" s="10">
        <v>90</v>
      </c>
      <c r="U92" s="18"/>
      <c r="V92" s="18">
        <f>Таблица19103[[#This Row],[Грунт]]+Таблица19103[[#This Row],[Щебень]]+Таблица19103[[#This Row],[Асфальт]]+Таблица19103[[#This Row],[Бетон]]</f>
        <v>4</v>
      </c>
      <c r="W92" s="18"/>
      <c r="X92" s="18"/>
      <c r="Y92" s="18"/>
      <c r="Z92" s="18"/>
    </row>
    <row r="93" spans="1:26" s="10" customFormat="1" x14ac:dyDescent="0.35">
      <c r="A93" s="7">
        <v>91</v>
      </c>
      <c r="B93" s="7" t="s">
        <v>219</v>
      </c>
      <c r="C93" s="7" t="s">
        <v>220</v>
      </c>
      <c r="D93" s="7" t="s">
        <v>203</v>
      </c>
      <c r="E93" s="7">
        <f>Таблица19103[[#This Row],[Грунт]]+Таблица19103[[#This Row],[Щебень]]+Таблица19103[[#This Row],[Асфальт]]+Таблица19103[[#This Row],[Бетон]]</f>
        <v>2</v>
      </c>
      <c r="F93" s="8">
        <v>2</v>
      </c>
      <c r="G93" s="8"/>
      <c r="H93" s="8"/>
      <c r="I93" s="8"/>
      <c r="J93" s="8"/>
      <c r="N93" s="10" t="b">
        <f>OR(Таблица19103[[#This Row],[Щебень]]&gt;0,Таблица19103[[#This Row],[Асфальт]]&gt;0,Таблица19103[[#This Row],[Бетон]]&gt;0)</f>
        <v>0</v>
      </c>
      <c r="Q93" s="10">
        <v>91</v>
      </c>
      <c r="U93" s="18"/>
      <c r="V93" s="18">
        <f>Таблица19103[[#This Row],[Грунт]]+Таблица19103[[#This Row],[Щебень]]+Таблица19103[[#This Row],[Асфальт]]+Таблица19103[[#This Row],[Бетон]]</f>
        <v>2</v>
      </c>
      <c r="W93" s="18"/>
      <c r="X93" s="18"/>
      <c r="Y93" s="18"/>
      <c r="Z93" s="18"/>
    </row>
    <row r="94" spans="1:26" s="10" customFormat="1" x14ac:dyDescent="0.35">
      <c r="A94" s="7">
        <v>92</v>
      </c>
      <c r="B94" s="7" t="s">
        <v>221</v>
      </c>
      <c r="C94" s="7" t="s">
        <v>222</v>
      </c>
      <c r="D94" s="7" t="s">
        <v>203</v>
      </c>
      <c r="E94" s="7">
        <f>Таблица19103[[#This Row],[Грунт]]+Таблица19103[[#This Row],[Щебень]]+Таблица19103[[#This Row],[Асфальт]]+Таблица19103[[#This Row],[Бетон]]</f>
        <v>2.5</v>
      </c>
      <c r="F94" s="8">
        <v>2.5</v>
      </c>
      <c r="G94" s="8"/>
      <c r="H94" s="8"/>
      <c r="I94" s="8"/>
      <c r="J94" s="8"/>
      <c r="N94" s="10" t="b">
        <f>OR(Таблица19103[[#This Row],[Щебень]]&gt;0,Таблица19103[[#This Row],[Асфальт]]&gt;0,Таблица19103[[#This Row],[Бетон]]&gt;0)</f>
        <v>0</v>
      </c>
      <c r="Q94" s="10">
        <v>92</v>
      </c>
      <c r="U94" s="18"/>
      <c r="V94" s="18">
        <f>Таблица19103[[#This Row],[Грунт]]+Таблица19103[[#This Row],[Щебень]]+Таблица19103[[#This Row],[Асфальт]]+Таблица19103[[#This Row],[Бетон]]</f>
        <v>2.5</v>
      </c>
      <c r="W94" s="18"/>
      <c r="X94" s="18"/>
      <c r="Y94" s="18"/>
      <c r="Z94" s="18"/>
    </row>
    <row r="95" spans="1:26" s="10" customFormat="1" x14ac:dyDescent="0.35">
      <c r="A95" s="7">
        <v>93</v>
      </c>
      <c r="B95" s="7" t="s">
        <v>223</v>
      </c>
      <c r="C95" s="7" t="s">
        <v>224</v>
      </c>
      <c r="D95" s="7" t="s">
        <v>203</v>
      </c>
      <c r="E95" s="7">
        <f>Таблица19103[[#This Row],[Грунт]]+Таблица19103[[#This Row],[Щебень]]+Таблица19103[[#This Row],[Асфальт]]+Таблица19103[[#This Row],[Бетон]]</f>
        <v>3</v>
      </c>
      <c r="F95" s="8">
        <v>3</v>
      </c>
      <c r="G95" s="8"/>
      <c r="H95" s="8"/>
      <c r="I95" s="8"/>
      <c r="J95" s="8"/>
      <c r="N95" s="10" t="b">
        <f>OR(Таблица19103[[#This Row],[Щебень]]&gt;0,Таблица19103[[#This Row],[Асфальт]]&gt;0,Таблица19103[[#This Row],[Бетон]]&gt;0)</f>
        <v>0</v>
      </c>
      <c r="Q95" s="10">
        <v>93</v>
      </c>
      <c r="U95" s="18"/>
      <c r="V95" s="18">
        <f>Таблица19103[[#This Row],[Грунт]]+Таблица19103[[#This Row],[Щебень]]+Таблица19103[[#This Row],[Асфальт]]+Таблица19103[[#This Row],[Бетон]]</f>
        <v>3</v>
      </c>
      <c r="W95" s="18"/>
      <c r="X95" s="18"/>
      <c r="Y95" s="18"/>
      <c r="Z95" s="18"/>
    </row>
    <row r="96" spans="1:26" s="10" customFormat="1" x14ac:dyDescent="0.35">
      <c r="A96" s="7">
        <v>94</v>
      </c>
      <c r="B96" s="7" t="s">
        <v>225</v>
      </c>
      <c r="C96" s="7" t="s">
        <v>226</v>
      </c>
      <c r="D96" s="7" t="s">
        <v>203</v>
      </c>
      <c r="E96" s="7">
        <f>Таблица19103[[#This Row],[Грунт]]+Таблица19103[[#This Row],[Щебень]]+Таблица19103[[#This Row],[Асфальт]]+Таблица19103[[#This Row],[Бетон]]</f>
        <v>3</v>
      </c>
      <c r="F96" s="8">
        <v>3</v>
      </c>
      <c r="G96" s="8"/>
      <c r="H96" s="8"/>
      <c r="I96" s="8"/>
      <c r="J96" s="8"/>
      <c r="N96" s="10" t="b">
        <f>OR(Таблица19103[[#This Row],[Щебень]]&gt;0,Таблица19103[[#This Row],[Асфальт]]&gt;0,Таблица19103[[#This Row],[Бетон]]&gt;0)</f>
        <v>0</v>
      </c>
      <c r="Q96" s="10">
        <v>94</v>
      </c>
      <c r="U96" s="18"/>
      <c r="V96" s="18">
        <f>Таблица19103[[#This Row],[Грунт]]+Таблица19103[[#This Row],[Щебень]]+Таблица19103[[#This Row],[Асфальт]]+Таблица19103[[#This Row],[Бетон]]</f>
        <v>3</v>
      </c>
      <c r="W96" s="18"/>
      <c r="X96" s="18"/>
      <c r="Y96" s="18"/>
      <c r="Z96" s="18"/>
    </row>
    <row r="97" spans="1:33" s="10" customFormat="1" x14ac:dyDescent="0.35">
      <c r="A97" s="7">
        <v>95</v>
      </c>
      <c r="B97" s="7" t="s">
        <v>227</v>
      </c>
      <c r="C97" s="7" t="s">
        <v>228</v>
      </c>
      <c r="D97" s="7" t="s">
        <v>203</v>
      </c>
      <c r="E97" s="7">
        <f>Таблица19103[[#This Row],[Грунт]]+Таблица19103[[#This Row],[Щебень]]+Таблица19103[[#This Row],[Асфальт]]+Таблица19103[[#This Row],[Бетон]]</f>
        <v>2</v>
      </c>
      <c r="F97" s="8">
        <v>2</v>
      </c>
      <c r="G97" s="8"/>
      <c r="H97" s="8"/>
      <c r="I97" s="8"/>
      <c r="J97" s="8"/>
      <c r="N97" s="10" t="b">
        <f>OR(Таблица19103[[#This Row],[Щебень]]&gt;0,Таблица19103[[#This Row],[Асфальт]]&gt;0,Таблица19103[[#This Row],[Бетон]]&gt;0)</f>
        <v>0</v>
      </c>
      <c r="Q97" s="10">
        <v>95</v>
      </c>
      <c r="U97" s="18"/>
      <c r="V97" s="18">
        <f>Таблица19103[[#This Row],[Грунт]]+Таблица19103[[#This Row],[Щебень]]+Таблица19103[[#This Row],[Асфальт]]+Таблица19103[[#This Row],[Бетон]]</f>
        <v>2</v>
      </c>
      <c r="W97" s="18"/>
      <c r="X97" s="18"/>
      <c r="Y97" s="18"/>
      <c r="Z97" s="18"/>
    </row>
    <row r="98" spans="1:33" s="10" customFormat="1" ht="46.5" x14ac:dyDescent="0.35">
      <c r="A98" s="7">
        <v>96</v>
      </c>
      <c r="B98" s="7" t="s">
        <v>229</v>
      </c>
      <c r="C98" s="7" t="s">
        <v>230</v>
      </c>
      <c r="D98" s="7" t="s">
        <v>108</v>
      </c>
      <c r="E98" s="7">
        <f>Таблица19103[[#This Row],[Грунт]]+Таблица19103[[#This Row],[Щебень]]+Таблица19103[[#This Row],[Асфальт]]+Таблица19103[[#This Row],[Бетон]]</f>
        <v>2.5</v>
      </c>
      <c r="F98" s="8">
        <v>1.3</v>
      </c>
      <c r="G98" s="8"/>
      <c r="H98" s="8">
        <v>1.2</v>
      </c>
      <c r="I98" s="8">
        <v>0</v>
      </c>
      <c r="J98" s="8"/>
      <c r="K98" s="9" t="s">
        <v>23</v>
      </c>
      <c r="N98" s="10" t="b">
        <f>OR(Таблица19103[[#This Row],[Щебень]]&gt;0,Таблица19103[[#This Row],[Асфальт]]&gt;0,Таблица19103[[#This Row],[Бетон]]&gt;0)</f>
        <v>1</v>
      </c>
      <c r="O98" s="10">
        <v>1</v>
      </c>
      <c r="Q98" s="10">
        <v>96</v>
      </c>
      <c r="U98" s="18"/>
      <c r="V98" s="18">
        <f>Таблица19103[[#This Row],[Грунт]]+Таблица19103[[#This Row],[Щебень]]+Таблица19103[[#This Row],[Асфальт]]+Таблица19103[[#This Row],[Бетон]]</f>
        <v>2.5</v>
      </c>
      <c r="W98" s="18"/>
      <c r="X98" s="18"/>
      <c r="Y98" s="18"/>
      <c r="Z98" s="18"/>
    </row>
    <row r="99" spans="1:33" s="10" customFormat="1" ht="46.5" x14ac:dyDescent="0.35">
      <c r="A99" s="7">
        <v>97</v>
      </c>
      <c r="B99" s="7" t="s">
        <v>231</v>
      </c>
      <c r="C99" s="7" t="s">
        <v>232</v>
      </c>
      <c r="D99" s="7" t="s">
        <v>108</v>
      </c>
      <c r="E99" s="7">
        <f>Таблица19103[[#This Row],[Грунт]]+Таблица19103[[#This Row],[Щебень]]+Таблица19103[[#This Row],[Асфальт]]+Таблица19103[[#This Row],[Бетон]]</f>
        <v>1.54</v>
      </c>
      <c r="F99" s="8"/>
      <c r="G99" s="8"/>
      <c r="H99" s="8">
        <v>1.54</v>
      </c>
      <c r="I99" s="8"/>
      <c r="J99" s="8"/>
      <c r="K99" s="9" t="s">
        <v>23</v>
      </c>
      <c r="N99" s="10" t="b">
        <f>OR(Таблица19103[[#This Row],[Щебень]]&gt;0,Таблица19103[[#This Row],[Асфальт]]&gt;0,Таблица19103[[#This Row],[Бетон]]&gt;0)</f>
        <v>1</v>
      </c>
      <c r="O99" s="10">
        <v>1</v>
      </c>
      <c r="Q99" s="10">
        <v>97</v>
      </c>
      <c r="U99" s="18"/>
      <c r="V99" s="18">
        <f>Таблица19103[[#This Row],[Грунт]]+Таблица19103[[#This Row],[Щебень]]+Таблица19103[[#This Row],[Асфальт]]+Таблица19103[[#This Row],[Бетон]]</f>
        <v>1.54</v>
      </c>
      <c r="W99" s="18"/>
      <c r="X99" s="18"/>
      <c r="Y99" s="18"/>
      <c r="Z99" s="18"/>
    </row>
    <row r="100" spans="1:33" s="10" customFormat="1" x14ac:dyDescent="0.35">
      <c r="A100" s="7">
        <v>98</v>
      </c>
      <c r="B100" s="7" t="s">
        <v>233</v>
      </c>
      <c r="C100" s="7" t="s">
        <v>234</v>
      </c>
      <c r="D100" s="7" t="s">
        <v>128</v>
      </c>
      <c r="E100" s="7">
        <f>Таблица19103[[#This Row],[Грунт]]+Таблица19103[[#This Row],[Щебень]]+Таблица19103[[#This Row],[Асфальт]]+Таблица19103[[#This Row],[Бетон]]</f>
        <v>3.5</v>
      </c>
      <c r="F100" s="8">
        <v>3.5</v>
      </c>
      <c r="G100" s="8"/>
      <c r="H100" s="8"/>
      <c r="I100" s="8"/>
      <c r="J100" s="8"/>
      <c r="N100" s="10" t="b">
        <f>OR(Таблица19103[[#This Row],[Щебень]]&gt;0,Таблица19103[[#This Row],[Асфальт]]&gt;0,Таблица19103[[#This Row],[Бетон]]&gt;0)</f>
        <v>0</v>
      </c>
      <c r="Q100" s="10">
        <v>98</v>
      </c>
      <c r="U100" s="18"/>
      <c r="V100" s="18">
        <f>Таблица19103[[#This Row],[Грунт]]+Таблица19103[[#This Row],[Щебень]]+Таблица19103[[#This Row],[Асфальт]]+Таблица19103[[#This Row],[Бетон]]</f>
        <v>3.5</v>
      </c>
      <c r="W100" s="18"/>
      <c r="X100" s="18"/>
      <c r="Y100" s="18"/>
      <c r="Z100" s="18"/>
    </row>
    <row r="101" spans="1:33" s="10" customFormat="1" ht="46.5" x14ac:dyDescent="0.35">
      <c r="A101" s="7">
        <v>99</v>
      </c>
      <c r="B101" s="7" t="s">
        <v>235</v>
      </c>
      <c r="C101" s="7" t="s">
        <v>236</v>
      </c>
      <c r="D101" s="7" t="s">
        <v>108</v>
      </c>
      <c r="E101" s="7">
        <f>Таблица19103[[#This Row],[Грунт]]+Таблица19103[[#This Row],[Щебень]]+Таблица19103[[#This Row],[Асфальт]]+Таблица19103[[#This Row],[Бетон]]</f>
        <v>2.2000000000000002</v>
      </c>
      <c r="F101" s="8"/>
      <c r="G101" s="8">
        <v>2.2000000000000002</v>
      </c>
      <c r="H101" s="8"/>
      <c r="I101" s="8"/>
      <c r="J101" s="8"/>
      <c r="K101" s="9" t="s">
        <v>23</v>
      </c>
      <c r="N101" s="10" t="b">
        <f>OR(Таблица19103[[#This Row],[Щебень]]&gt;0,Таблица19103[[#This Row],[Асфальт]]&gt;0,Таблица19103[[#This Row],[Бетон]]&gt;0)</f>
        <v>1</v>
      </c>
      <c r="O101" s="10">
        <v>1</v>
      </c>
      <c r="Q101" s="10">
        <v>99</v>
      </c>
      <c r="U101" s="18"/>
      <c r="V101" s="18">
        <f>Таблица19103[[#This Row],[Грунт]]+Таблица19103[[#This Row],[Щебень]]+Таблица19103[[#This Row],[Асфальт]]+Таблица19103[[#This Row],[Бетон]]</f>
        <v>2.2000000000000002</v>
      </c>
      <c r="W101" s="18"/>
      <c r="X101" s="18"/>
      <c r="Y101" s="18"/>
      <c r="Z101" s="18"/>
    </row>
    <row r="102" spans="1:33" s="10" customFormat="1" ht="46.5" x14ac:dyDescent="0.35">
      <c r="A102" s="7">
        <v>100</v>
      </c>
      <c r="B102" s="7" t="s">
        <v>237</v>
      </c>
      <c r="C102" s="7" t="s">
        <v>238</v>
      </c>
      <c r="D102" s="7" t="s">
        <v>22</v>
      </c>
      <c r="E102" s="7">
        <f>Таблица19103[[#This Row],[Грунт]]+Таблица19103[[#This Row],[Щебень]]+Таблица19103[[#This Row],[Асфальт]]+Таблица19103[[#This Row],[Бетон]]</f>
        <v>1.2</v>
      </c>
      <c r="F102" s="8">
        <v>1.2</v>
      </c>
      <c r="G102" s="8"/>
      <c r="H102" s="8"/>
      <c r="I102" s="8"/>
      <c r="J102" s="8"/>
      <c r="N102" s="10" t="b">
        <f>OR(Таблица19103[[#This Row],[Щебень]]&gt;0,Таблица19103[[#This Row],[Асфальт]]&gt;0,Таблица19103[[#This Row],[Бетон]]&gt;0)</f>
        <v>0</v>
      </c>
      <c r="Q102" s="10">
        <v>100</v>
      </c>
      <c r="U102" s="18"/>
      <c r="V102" s="18">
        <f>Таблица19103[[#This Row],[Грунт]]+Таблица19103[[#This Row],[Щебень]]+Таблица19103[[#This Row],[Асфальт]]+Таблица19103[[#This Row],[Бетон]]</f>
        <v>1.2</v>
      </c>
      <c r="W102" s="18"/>
      <c r="X102" s="18"/>
      <c r="Y102" s="18"/>
      <c r="Z102" s="18"/>
    </row>
    <row r="103" spans="1:33" s="10" customFormat="1" x14ac:dyDescent="0.35">
      <c r="A103" s="7">
        <v>101</v>
      </c>
      <c r="B103" s="7" t="s">
        <v>239</v>
      </c>
      <c r="C103" s="7" t="s">
        <v>240</v>
      </c>
      <c r="D103" s="7" t="s">
        <v>128</v>
      </c>
      <c r="E103" s="7">
        <f>Таблица19103[[#This Row],[Грунт]]+Таблица19103[[#This Row],[Щебень]]+Таблица19103[[#This Row],[Асфальт]]+Таблица19103[[#This Row],[Бетон]]</f>
        <v>1.8</v>
      </c>
      <c r="F103" s="8">
        <v>1.8</v>
      </c>
      <c r="G103" s="8"/>
      <c r="H103" s="8"/>
      <c r="I103" s="8"/>
      <c r="J103" s="8"/>
      <c r="N103" s="10" t="b">
        <f>OR(Таблица19103[[#This Row],[Щебень]]&gt;0,Таблица19103[[#This Row],[Асфальт]]&gt;0,Таблица19103[[#This Row],[Бетон]]&gt;0)</f>
        <v>0</v>
      </c>
      <c r="Q103" s="10">
        <v>101</v>
      </c>
      <c r="U103" s="18"/>
      <c r="V103" s="18">
        <f>Таблица19103[[#This Row],[Грунт]]+Таблица19103[[#This Row],[Щебень]]+Таблица19103[[#This Row],[Асфальт]]+Таблица19103[[#This Row],[Бетон]]</f>
        <v>1.8</v>
      </c>
      <c r="W103" s="18"/>
      <c r="X103" s="18"/>
      <c r="Y103" s="18"/>
      <c r="Z103" s="18"/>
    </row>
    <row r="104" spans="1:33" s="10" customFormat="1" x14ac:dyDescent="0.35">
      <c r="A104" s="7">
        <v>102</v>
      </c>
      <c r="B104" s="7" t="s">
        <v>241</v>
      </c>
      <c r="C104" s="7" t="s">
        <v>242</v>
      </c>
      <c r="D104" s="7" t="s">
        <v>184</v>
      </c>
      <c r="E104" s="7">
        <f>Таблица19103[[#This Row],[Грунт]]+Таблица19103[[#This Row],[Щебень]]+Таблица19103[[#This Row],[Асфальт]]+Таблица19103[[#This Row],[Бетон]]</f>
        <v>1</v>
      </c>
      <c r="F104" s="8"/>
      <c r="G104" s="8">
        <v>1</v>
      </c>
      <c r="H104" s="8"/>
      <c r="I104" s="8"/>
      <c r="J104" s="8"/>
      <c r="N104" s="10" t="b">
        <f>OR(Таблица19103[[#This Row],[Щебень]]&gt;0,Таблица19103[[#This Row],[Асфальт]]&gt;0,Таблица19103[[#This Row],[Бетон]]&gt;0)</f>
        <v>1</v>
      </c>
      <c r="O104" s="10">
        <v>1</v>
      </c>
      <c r="Q104" s="10">
        <v>102</v>
      </c>
      <c r="U104" s="18"/>
      <c r="V104" s="18">
        <f>Таблица19103[[#This Row],[Грунт]]+Таблица19103[[#This Row],[Щебень]]+Таблица19103[[#This Row],[Асфальт]]+Таблица19103[[#This Row],[Бетон]]</f>
        <v>1</v>
      </c>
      <c r="W104" s="18"/>
      <c r="X104" s="18"/>
      <c r="Y104" s="18"/>
      <c r="Z104" s="18"/>
    </row>
    <row r="105" spans="1:33" s="10" customFormat="1" ht="46.5" x14ac:dyDescent="0.35">
      <c r="A105" s="7">
        <v>103</v>
      </c>
      <c r="B105" s="7" t="s">
        <v>243</v>
      </c>
      <c r="C105" s="7" t="s">
        <v>244</v>
      </c>
      <c r="D105" s="7" t="s">
        <v>161</v>
      </c>
      <c r="E105" s="29">
        <f>Таблица19103[[#This Row],[Грунт]]+Таблица19103[[#This Row],[Щебень]]+Таблица19103[[#This Row],[Асфальт]]</f>
        <v>3.2</v>
      </c>
      <c r="F105" s="8"/>
      <c r="G105" s="8"/>
      <c r="H105" s="8">
        <v>3.2</v>
      </c>
      <c r="I105" s="8"/>
      <c r="J105" s="8"/>
      <c r="N105" s="10" t="b">
        <f>OR(Таблица19103[[#This Row],[Щебень]]&gt;0,Таблица19103[[#This Row],[Асфальт]]&gt;0,Таблица19103[[#This Row],[Бетон]]&gt;0)</f>
        <v>1</v>
      </c>
      <c r="O105" s="10">
        <v>1</v>
      </c>
      <c r="Q105" s="10">
        <v>103</v>
      </c>
      <c r="U105" s="18"/>
      <c r="V105" s="18">
        <f>Таблица19103[[#This Row],[Грунт]]+Таблица19103[[#This Row],[Щебень]]+Таблица19103[[#This Row],[Асфальт]]+Таблица19103[[#This Row],[Бетон]]</f>
        <v>3.2</v>
      </c>
      <c r="W105" s="18"/>
      <c r="X105" s="18"/>
      <c r="Y105" s="18"/>
      <c r="Z105" s="18"/>
    </row>
    <row r="106" spans="1:33" s="10" customFormat="1" ht="46.5" x14ac:dyDescent="0.35">
      <c r="A106" s="7">
        <v>104</v>
      </c>
      <c r="B106" s="7" t="s">
        <v>245</v>
      </c>
      <c r="C106" s="11" t="s">
        <v>246</v>
      </c>
      <c r="D106" s="12" t="s">
        <v>94</v>
      </c>
      <c r="E106" s="7">
        <f>Таблица19103[[#This Row],[Грунт]]+Таблица19103[[#This Row],[Щебень]]+Таблица19103[[#This Row],[Асфальт]]+Таблица19103[[#This Row],[Бетон]]</f>
        <v>1.901</v>
      </c>
      <c r="F106" s="8">
        <v>1.901</v>
      </c>
      <c r="G106" s="8"/>
      <c r="H106" s="8"/>
      <c r="I106" s="8"/>
      <c r="J106" s="8"/>
      <c r="N106" s="13" t="b">
        <f>OR(Таблица19103[[#This Row],[Щебень]]&gt;0,Таблица19103[[#This Row],[Асфальт]]&gt;0,Таблица19103[[#This Row],[Бетон]]&gt;0)</f>
        <v>0</v>
      </c>
      <c r="Q106" s="10">
        <v>104</v>
      </c>
      <c r="R106" s="10" t="s">
        <v>247</v>
      </c>
      <c r="U106" s="18"/>
      <c r="V106" s="18">
        <f>Таблица19103[[#This Row],[Грунт]]+Таблица19103[[#This Row],[Щебень]]+Таблица19103[[#This Row],[Асфальт]]+Таблица19103[[#This Row],[Бетон]]</f>
        <v>1.901</v>
      </c>
      <c r="W106" s="18"/>
      <c r="X106" s="18"/>
      <c r="Y106" s="18"/>
      <c r="Z106" s="18"/>
    </row>
    <row r="107" spans="1:33" s="15" customFormat="1" ht="46.5" x14ac:dyDescent="0.35">
      <c r="A107" s="7">
        <v>105</v>
      </c>
      <c r="B107" s="12" t="s">
        <v>248</v>
      </c>
      <c r="C107" s="12" t="s">
        <v>249</v>
      </c>
      <c r="D107" s="7" t="s">
        <v>108</v>
      </c>
      <c r="E107" s="30">
        <v>0.43</v>
      </c>
      <c r="F107" s="14"/>
      <c r="G107" s="14"/>
      <c r="H107" s="14">
        <v>0.43</v>
      </c>
      <c r="I107" s="14"/>
      <c r="J107" s="14"/>
      <c r="N107" s="16" t="b">
        <f>OR(Таблица19103[[#This Row],[Щебень]]&gt;0,Таблица19103[[#This Row],[Асфальт]]&gt;0,Таблица19103[[#This Row],[Бетон]]&gt;0)</f>
        <v>1</v>
      </c>
      <c r="Q107" s="10">
        <v>105</v>
      </c>
      <c r="R107" s="10">
        <f>SUM(E109:E277)</f>
        <v>259.16499999999985</v>
      </c>
      <c r="S107" s="10"/>
      <c r="T107" s="10"/>
      <c r="U107" s="18"/>
      <c r="V107" s="18">
        <f>Таблица19103[[#This Row],[Грунт]]+Таблица19103[[#This Row],[Щебень]]+Таблица19103[[#This Row],[Асфальт]]+Таблица19103[[#This Row],[Бетон]]</f>
        <v>0.43</v>
      </c>
      <c r="W107" s="18"/>
      <c r="X107" s="18"/>
      <c r="Y107" s="18"/>
      <c r="Z107" s="18"/>
    </row>
    <row r="108" spans="1:33" s="15" customFormat="1" ht="36" customHeight="1" x14ac:dyDescent="0.35">
      <c r="A108" s="7">
        <v>106</v>
      </c>
      <c r="B108" s="12" t="s">
        <v>250</v>
      </c>
      <c r="C108" s="17" t="s">
        <v>597</v>
      </c>
      <c r="D108" s="17" t="s">
        <v>32</v>
      </c>
      <c r="E108" s="30">
        <f>Таблица19103[[#This Row],[Грунт]]+Таблица19103[[#This Row],[Щебень]]+Таблица19103[[#This Row],[Асфальт]]+Таблица19103[[#This Row],[Бетон]]</f>
        <v>3.5</v>
      </c>
      <c r="F108" s="8">
        <v>3.5</v>
      </c>
      <c r="G108" s="8"/>
      <c r="H108" s="8"/>
      <c r="I108" s="8"/>
      <c r="J108" s="8"/>
      <c r="K108" s="18"/>
      <c r="L108" s="18"/>
      <c r="M108" s="18"/>
      <c r="N108" s="19" t="b">
        <f>OR(Таблица19103[[#This Row],[Щебень]]&gt;0,Таблица19103[[#This Row],[Асфальт]]&gt;0,Таблица19103[[#This Row],[Бетон]]&gt;0)</f>
        <v>0</v>
      </c>
      <c r="O108" s="18"/>
      <c r="P108" s="18"/>
      <c r="Q108" s="18"/>
      <c r="R108" s="18"/>
      <c r="S108" s="18"/>
      <c r="T108" s="18"/>
      <c r="U108" s="18"/>
      <c r="V108" s="18">
        <f>Таблица19103[[#This Row],[Грунт]]+Таблица19103[[#This Row],[Щебень]]+Таблица19103[[#This Row],[Асфальт]]+Таблица19103[[#This Row],[Бетон]]</f>
        <v>3.5</v>
      </c>
      <c r="W108" s="18"/>
      <c r="X108" s="18"/>
      <c r="Y108" s="18"/>
      <c r="Z108" s="18"/>
    </row>
    <row r="109" spans="1:33" s="10" customFormat="1" ht="46.5" x14ac:dyDescent="0.35">
      <c r="A109" s="7">
        <v>107</v>
      </c>
      <c r="B109" s="7" t="s">
        <v>251</v>
      </c>
      <c r="C109" s="7" t="s">
        <v>252</v>
      </c>
      <c r="D109" s="7" t="s">
        <v>84</v>
      </c>
      <c r="E109" s="7">
        <f>Таблица19103[[#This Row],[Грунт]]+Таблица19103[[#This Row],[Щебень]]+Таблица19103[[#This Row],[Асфальт]]+Таблица19103[[#This Row],[Бетон]]</f>
        <v>4</v>
      </c>
      <c r="F109" s="8"/>
      <c r="G109" s="8"/>
      <c r="H109" s="8">
        <v>4</v>
      </c>
      <c r="I109" s="8"/>
      <c r="J109" s="8"/>
      <c r="K109" s="10" t="s">
        <v>85</v>
      </c>
      <c r="L109" s="10">
        <v>1.45</v>
      </c>
      <c r="N109" s="10" t="b">
        <f>OR(Таблица19103[[#This Row],[Щебень]]&gt;0,Таблица19103[[#This Row],[Асфальт]]&gt;0,Таблица19103[[#This Row],[Бетон]]&gt;0)</f>
        <v>1</v>
      </c>
      <c r="O109" s="10">
        <v>1</v>
      </c>
      <c r="Q109" s="10">
        <v>106</v>
      </c>
      <c r="U109" s="18"/>
      <c r="V109" s="18">
        <f>Таблица19103[[#This Row],[Грунт]]+Таблица19103[[#This Row],[Щебень]]+Таблица19103[[#This Row],[Асфальт]]+Таблица19103[[#This Row],[Бетон]]</f>
        <v>4</v>
      </c>
      <c r="W109" s="18"/>
      <c r="X109" s="18"/>
      <c r="Y109" s="18"/>
      <c r="Z109" s="18"/>
      <c r="AG109" s="10">
        <v>1</v>
      </c>
    </row>
    <row r="110" spans="1:33" s="10" customFormat="1" ht="46.5" x14ac:dyDescent="0.35">
      <c r="A110" s="7">
        <v>108</v>
      </c>
      <c r="B110" s="7" t="s">
        <v>253</v>
      </c>
      <c r="C110" s="7" t="s">
        <v>254</v>
      </c>
      <c r="D110" s="7" t="s">
        <v>84</v>
      </c>
      <c r="E110" s="7">
        <f>Таблица19103[[#This Row],[Грунт]]+Таблица19103[[#This Row],[Щебень]]+Таблица19103[[#This Row],[Асфальт]]+Таблица19103[[#This Row],[Бетон]]</f>
        <v>4</v>
      </c>
      <c r="F110" s="8">
        <v>4</v>
      </c>
      <c r="G110" s="8"/>
      <c r="H110" s="8"/>
      <c r="I110" s="8"/>
      <c r="J110" s="8"/>
      <c r="N110" s="10" t="b">
        <f>OR(Таблица19103[[#This Row],[Щебень]]&gt;0,Таблица19103[[#This Row],[Асфальт]]&gt;0,Таблица19103[[#This Row],[Бетон]]&gt;0)</f>
        <v>0</v>
      </c>
      <c r="Q110" s="10">
        <v>107</v>
      </c>
      <c r="U110" s="18"/>
      <c r="V110" s="18">
        <f>Таблица19103[[#This Row],[Грунт]]+Таблица19103[[#This Row],[Щебень]]+Таблица19103[[#This Row],[Асфальт]]+Таблица19103[[#This Row],[Бетон]]</f>
        <v>4</v>
      </c>
      <c r="W110" s="18"/>
      <c r="X110" s="18"/>
      <c r="Y110" s="18"/>
      <c r="Z110" s="18"/>
      <c r="AG110" s="10">
        <v>2</v>
      </c>
    </row>
    <row r="111" spans="1:33" s="10" customFormat="1" ht="46.5" x14ac:dyDescent="0.35">
      <c r="A111" s="7">
        <v>109</v>
      </c>
      <c r="B111" s="7" t="s">
        <v>255</v>
      </c>
      <c r="C111" s="7" t="s">
        <v>256</v>
      </c>
      <c r="D111" s="7" t="s">
        <v>84</v>
      </c>
      <c r="E111" s="7">
        <f>Таблица19103[[#This Row],[Грунт]]+Таблица19103[[#This Row],[Щебень]]+Таблица19103[[#This Row],[Асфальт]]+Таблица19103[[#This Row],[Бетон]]</f>
        <v>3.7</v>
      </c>
      <c r="F111" s="8">
        <v>3.7</v>
      </c>
      <c r="G111" s="8"/>
      <c r="H111" s="8"/>
      <c r="I111" s="8"/>
      <c r="J111" s="8"/>
      <c r="N111" s="10" t="b">
        <f>OR(Таблица19103[[#This Row],[Щебень]]&gt;0,Таблица19103[[#This Row],[Асфальт]]&gt;0,Таблица19103[[#This Row],[Бетон]]&gt;0)</f>
        <v>0</v>
      </c>
      <c r="Q111" s="10">
        <v>108</v>
      </c>
      <c r="U111" s="18"/>
      <c r="V111" s="18">
        <f>Таблица19103[[#This Row],[Грунт]]+Таблица19103[[#This Row],[Щебень]]+Таблица19103[[#This Row],[Асфальт]]+Таблица19103[[#This Row],[Бетон]]</f>
        <v>3.7</v>
      </c>
      <c r="W111" s="18"/>
      <c r="X111" s="18"/>
      <c r="Y111" s="18"/>
      <c r="Z111" s="18"/>
      <c r="AG111" s="10">
        <v>3</v>
      </c>
    </row>
    <row r="112" spans="1:33" s="10" customFormat="1" ht="46.5" x14ac:dyDescent="0.35">
      <c r="A112" s="7">
        <v>110</v>
      </c>
      <c r="B112" s="7" t="s">
        <v>257</v>
      </c>
      <c r="C112" s="7" t="s">
        <v>258</v>
      </c>
      <c r="D112" s="7" t="s">
        <v>84</v>
      </c>
      <c r="E112" s="7">
        <f>Таблица19103[[#This Row],[Грунт]]+Таблица19103[[#This Row],[Щебень]]+Таблица19103[[#This Row],[Асфальт]]+Таблица19103[[#This Row],[Бетон]]</f>
        <v>2.5</v>
      </c>
      <c r="F112" s="8">
        <v>1</v>
      </c>
      <c r="G112" s="8"/>
      <c r="H112" s="8">
        <v>1.5</v>
      </c>
      <c r="I112" s="8"/>
      <c r="J112" s="8"/>
      <c r="N112" s="10" t="b">
        <f>OR(Таблица19103[[#This Row],[Щебень]]&gt;0,Таблица19103[[#This Row],[Асфальт]]&gt;0,Таблица19103[[#This Row],[Бетон]]&gt;0)</f>
        <v>1</v>
      </c>
      <c r="O112" s="10">
        <v>1</v>
      </c>
      <c r="Q112" s="10">
        <v>109</v>
      </c>
      <c r="U112" s="18"/>
      <c r="V112" s="18">
        <f>Таблица19103[[#This Row],[Грунт]]+Таблица19103[[#This Row],[Щебень]]+Таблица19103[[#This Row],[Асфальт]]+Таблица19103[[#This Row],[Бетон]]</f>
        <v>2.5</v>
      </c>
      <c r="W112" s="18"/>
      <c r="X112" s="18"/>
      <c r="Y112" s="18"/>
      <c r="Z112" s="18"/>
      <c r="AG112" s="10">
        <v>4</v>
      </c>
    </row>
    <row r="113" spans="1:33" s="10" customFormat="1" ht="46.5" x14ac:dyDescent="0.35">
      <c r="A113" s="7">
        <v>111</v>
      </c>
      <c r="B113" s="7" t="s">
        <v>259</v>
      </c>
      <c r="C113" s="7" t="s">
        <v>260</v>
      </c>
      <c r="D113" s="7" t="s">
        <v>84</v>
      </c>
      <c r="E113" s="7">
        <f>Таблица19103[[#This Row],[Грунт]]+Таблица19103[[#This Row],[Щебень]]+Таблица19103[[#This Row],[Асфальт]]+Таблица19103[[#This Row],[Бетон]]</f>
        <v>1.3</v>
      </c>
      <c r="F113" s="8">
        <v>1.3</v>
      </c>
      <c r="G113" s="8"/>
      <c r="H113" s="8"/>
      <c r="I113" s="8"/>
      <c r="J113" s="8"/>
      <c r="N113" s="10" t="b">
        <f>OR(Таблица19103[[#This Row],[Щебень]]&gt;0,Таблица19103[[#This Row],[Асфальт]]&gt;0,Таблица19103[[#This Row],[Бетон]]&gt;0)</f>
        <v>0</v>
      </c>
      <c r="Q113" s="10">
        <v>110</v>
      </c>
      <c r="U113" s="18"/>
      <c r="V113" s="18">
        <f>Таблица19103[[#This Row],[Грунт]]+Таблица19103[[#This Row],[Щебень]]+Таблица19103[[#This Row],[Асфальт]]+Таблица19103[[#This Row],[Бетон]]</f>
        <v>1.3</v>
      </c>
      <c r="W113" s="18"/>
      <c r="X113" s="18"/>
      <c r="Y113" s="18"/>
      <c r="Z113" s="18"/>
      <c r="AG113" s="10">
        <v>5</v>
      </c>
    </row>
    <row r="114" spans="1:33" s="10" customFormat="1" ht="46.5" x14ac:dyDescent="0.35">
      <c r="A114" s="7">
        <v>112</v>
      </c>
      <c r="B114" s="7" t="s">
        <v>261</v>
      </c>
      <c r="C114" s="7" t="s">
        <v>262</v>
      </c>
      <c r="D114" s="7" t="s">
        <v>84</v>
      </c>
      <c r="E114" s="7">
        <f>Таблица19103[[#This Row],[Грунт]]+Таблица19103[[#This Row],[Щебень]]+Таблица19103[[#This Row],[Асфальт]]+Таблица19103[[#This Row],[Бетон]]</f>
        <v>3.5</v>
      </c>
      <c r="F114" s="8">
        <v>2.8</v>
      </c>
      <c r="G114" s="8"/>
      <c r="H114" s="8">
        <v>0.7</v>
      </c>
      <c r="I114" s="8"/>
      <c r="J114" s="8"/>
      <c r="N114" s="10" t="b">
        <f>OR(Таблица19103[[#This Row],[Щебень]]&gt;0,Таблица19103[[#This Row],[Асфальт]]&gt;0,Таблица19103[[#This Row],[Бетон]]&gt;0)</f>
        <v>1</v>
      </c>
      <c r="O114" s="10">
        <v>1</v>
      </c>
      <c r="Q114" s="10">
        <v>111</v>
      </c>
      <c r="U114" s="18"/>
      <c r="V114" s="18">
        <f>Таблица19103[[#This Row],[Грунт]]+Таблица19103[[#This Row],[Щебень]]+Таблица19103[[#This Row],[Асфальт]]+Таблица19103[[#This Row],[Бетон]]</f>
        <v>3.5</v>
      </c>
      <c r="W114" s="18"/>
      <c r="X114" s="18"/>
      <c r="Y114" s="18"/>
      <c r="Z114" s="18"/>
      <c r="AG114" s="10">
        <v>6</v>
      </c>
    </row>
    <row r="115" spans="1:33" s="10" customFormat="1" ht="46.5" x14ac:dyDescent="0.35">
      <c r="A115" s="7">
        <v>113</v>
      </c>
      <c r="B115" s="7" t="s">
        <v>263</v>
      </c>
      <c r="C115" s="7" t="s">
        <v>264</v>
      </c>
      <c r="D115" s="7" t="s">
        <v>84</v>
      </c>
      <c r="E115" s="7">
        <f>Таблица19103[[#This Row],[Грунт]]+Таблица19103[[#This Row],[Щебень]]+Таблица19103[[#This Row],[Асфальт]]+Таблица19103[[#This Row],[Бетон]]</f>
        <v>1.8</v>
      </c>
      <c r="F115" s="8">
        <v>1.8</v>
      </c>
      <c r="G115" s="8"/>
      <c r="H115" s="8"/>
      <c r="I115" s="8"/>
      <c r="J115" s="8"/>
      <c r="K115" s="10" t="s">
        <v>85</v>
      </c>
      <c r="N115" s="10" t="b">
        <f>OR(Таблица19103[[#This Row],[Щебень]]&gt;0,Таблица19103[[#This Row],[Асфальт]]&gt;0,Таблица19103[[#This Row],[Бетон]]&gt;0)</f>
        <v>0</v>
      </c>
      <c r="Q115" s="10">
        <v>112</v>
      </c>
      <c r="U115" s="18"/>
      <c r="V115" s="18">
        <f>Таблица19103[[#This Row],[Грунт]]+Таблица19103[[#This Row],[Щебень]]+Таблица19103[[#This Row],[Асфальт]]+Таблица19103[[#This Row],[Бетон]]</f>
        <v>1.8</v>
      </c>
      <c r="W115" s="18"/>
      <c r="X115" s="18"/>
      <c r="Y115" s="18"/>
      <c r="Z115" s="18"/>
      <c r="AG115" s="10">
        <v>7</v>
      </c>
    </row>
    <row r="116" spans="1:33" s="10" customFormat="1" ht="46.5" x14ac:dyDescent="0.35">
      <c r="A116" s="7">
        <v>114</v>
      </c>
      <c r="B116" s="7" t="s">
        <v>265</v>
      </c>
      <c r="C116" s="7" t="s">
        <v>266</v>
      </c>
      <c r="D116" s="7" t="s">
        <v>84</v>
      </c>
      <c r="E116" s="7">
        <f>Таблица19103[[#This Row],[Грунт]]+Таблица19103[[#This Row],[Щебень]]+Таблица19103[[#This Row],[Асфальт]]+Таблица19103[[#This Row],[Бетон]]</f>
        <v>0.7</v>
      </c>
      <c r="F116" s="8">
        <v>0.7</v>
      </c>
      <c r="G116" s="8"/>
      <c r="H116" s="8"/>
      <c r="I116" s="8"/>
      <c r="J116" s="8"/>
      <c r="N116" s="10" t="b">
        <f>OR(Таблица19103[[#This Row],[Щебень]]&gt;0,Таблица19103[[#This Row],[Асфальт]]&gt;0,Таблица19103[[#This Row],[Бетон]]&gt;0)</f>
        <v>0</v>
      </c>
      <c r="Q116" s="10">
        <v>113</v>
      </c>
      <c r="U116" s="18"/>
      <c r="V116" s="18">
        <f>Таблица19103[[#This Row],[Грунт]]+Таблица19103[[#This Row],[Щебень]]+Таблица19103[[#This Row],[Асфальт]]+Таблица19103[[#This Row],[Бетон]]</f>
        <v>0.7</v>
      </c>
      <c r="W116" s="18"/>
      <c r="X116" s="18"/>
      <c r="Y116" s="18"/>
      <c r="Z116" s="18"/>
      <c r="AG116" s="10">
        <v>8</v>
      </c>
    </row>
    <row r="117" spans="1:33" s="10" customFormat="1" ht="46.5" x14ac:dyDescent="0.35">
      <c r="A117" s="7">
        <v>115</v>
      </c>
      <c r="B117" s="7" t="s">
        <v>267</v>
      </c>
      <c r="C117" s="7" t="s">
        <v>268</v>
      </c>
      <c r="D117" s="7" t="s">
        <v>84</v>
      </c>
      <c r="E117" s="7">
        <f>Таблица19103[[#This Row],[Грунт]]+Таблица19103[[#This Row],[Щебень]]+Таблица19103[[#This Row],[Асфальт]]+Таблица19103[[#This Row],[Бетон]]</f>
        <v>1.5</v>
      </c>
      <c r="F117" s="8">
        <v>1.5</v>
      </c>
      <c r="G117" s="8"/>
      <c r="H117" s="8"/>
      <c r="I117" s="8"/>
      <c r="J117" s="8"/>
      <c r="K117" s="10" t="s">
        <v>85</v>
      </c>
      <c r="N117" s="10" t="b">
        <f>OR(Таблица19103[[#This Row],[Щебень]]&gt;0,Таблица19103[[#This Row],[Асфальт]]&gt;0,Таблица19103[[#This Row],[Бетон]]&gt;0)</f>
        <v>0</v>
      </c>
      <c r="Q117" s="10">
        <v>114</v>
      </c>
      <c r="U117" s="18"/>
      <c r="V117" s="18">
        <f>Таблица19103[[#This Row],[Грунт]]+Таблица19103[[#This Row],[Щебень]]+Таблица19103[[#This Row],[Асфальт]]+Таблица19103[[#This Row],[Бетон]]</f>
        <v>1.5</v>
      </c>
      <c r="W117" s="18"/>
      <c r="X117" s="18"/>
      <c r="Y117" s="18"/>
      <c r="Z117" s="18"/>
      <c r="AG117" s="10">
        <v>9</v>
      </c>
    </row>
    <row r="118" spans="1:33" s="10" customFormat="1" ht="46.5" x14ac:dyDescent="0.35">
      <c r="A118" s="7">
        <v>116</v>
      </c>
      <c r="B118" s="7" t="s">
        <v>269</v>
      </c>
      <c r="C118" s="7" t="s">
        <v>270</v>
      </c>
      <c r="D118" s="7" t="s">
        <v>84</v>
      </c>
      <c r="E118" s="7">
        <f>Таблица19103[[#This Row],[Грунт]]+Таблица19103[[#This Row],[Щебень]]+Таблица19103[[#This Row],[Асфальт]]+Таблица19103[[#This Row],[Бетон]]</f>
        <v>1</v>
      </c>
      <c r="F118" s="8">
        <v>1</v>
      </c>
      <c r="G118" s="8"/>
      <c r="H118" s="8"/>
      <c r="I118" s="8"/>
      <c r="J118" s="8"/>
      <c r="N118" s="10" t="b">
        <f>OR(Таблица19103[[#This Row],[Щебень]]&gt;0,Таблица19103[[#This Row],[Асфальт]]&gt;0,Таблица19103[[#This Row],[Бетон]]&gt;0)</f>
        <v>0</v>
      </c>
      <c r="Q118" s="10">
        <v>115</v>
      </c>
      <c r="U118" s="18"/>
      <c r="V118" s="18">
        <f>Таблица19103[[#This Row],[Грунт]]+Таблица19103[[#This Row],[Щебень]]+Таблица19103[[#This Row],[Асфальт]]+Таблица19103[[#This Row],[Бетон]]</f>
        <v>1</v>
      </c>
      <c r="W118" s="18"/>
      <c r="X118" s="18"/>
      <c r="Y118" s="18"/>
      <c r="Z118" s="18"/>
      <c r="AG118" s="10">
        <v>10</v>
      </c>
    </row>
    <row r="119" spans="1:33" s="10" customFormat="1" ht="46.5" x14ac:dyDescent="0.35">
      <c r="A119" s="7">
        <v>117</v>
      </c>
      <c r="B119" s="7" t="s">
        <v>271</v>
      </c>
      <c r="C119" s="7" t="s">
        <v>272</v>
      </c>
      <c r="D119" s="7" t="s">
        <v>32</v>
      </c>
      <c r="E119" s="7">
        <f>Таблица19103[[#This Row],[Грунт]]+Таблица19103[[#This Row],[Щебень]]+Таблица19103[[#This Row],[Асфальт]]+Таблица19103[[#This Row],[Бетон]]</f>
        <v>5</v>
      </c>
      <c r="F119" s="8">
        <v>2.9870000000000001</v>
      </c>
      <c r="G119" s="8">
        <v>0</v>
      </c>
      <c r="H119" s="8">
        <v>2.0129999999999999</v>
      </c>
      <c r="I119" s="8">
        <v>0</v>
      </c>
      <c r="J119" s="8"/>
      <c r="N119" s="10" t="b">
        <f>OR(Таблица19103[[#This Row],[Щебень]]&gt;0,Таблица19103[[#This Row],[Асфальт]]&gt;0,Таблица19103[[#This Row],[Бетон]]&gt;0)</f>
        <v>1</v>
      </c>
      <c r="O119" s="10">
        <v>1</v>
      </c>
      <c r="Q119" s="10">
        <v>116</v>
      </c>
      <c r="U119" s="18"/>
      <c r="V119" s="18">
        <f>Таблица19103[[#This Row],[Грунт]]+Таблица19103[[#This Row],[Щебень]]+Таблица19103[[#This Row],[Асфальт]]+Таблица19103[[#This Row],[Бетон]]</f>
        <v>5</v>
      </c>
      <c r="W119" s="18"/>
      <c r="X119" s="18"/>
      <c r="Y119" s="18"/>
      <c r="Z119" s="18"/>
      <c r="AG119" s="10">
        <v>11</v>
      </c>
    </row>
    <row r="120" spans="1:33" s="10" customFormat="1" ht="46.5" x14ac:dyDescent="0.35">
      <c r="A120" s="7">
        <v>118</v>
      </c>
      <c r="B120" s="7" t="s">
        <v>273</v>
      </c>
      <c r="C120" s="7" t="s">
        <v>274</v>
      </c>
      <c r="D120" s="7" t="s">
        <v>32</v>
      </c>
      <c r="E120" s="7">
        <f>Таблица19103[[#This Row],[Грунт]]+Таблица19103[[#This Row],[Щебень]]+Таблица19103[[#This Row],[Асфальт]]+Таблица19103[[#This Row],[Бетон]]</f>
        <v>1</v>
      </c>
      <c r="F120" s="8">
        <v>1</v>
      </c>
      <c r="G120" s="8"/>
      <c r="H120" s="8"/>
      <c r="I120" s="8"/>
      <c r="J120" s="8"/>
      <c r="N120" s="10" t="b">
        <f>OR(Таблица19103[[#This Row],[Щебень]]&gt;0,Таблица19103[[#This Row],[Асфальт]]&gt;0,Таблица19103[[#This Row],[Бетон]]&gt;0)</f>
        <v>0</v>
      </c>
      <c r="Q120" s="10">
        <v>117</v>
      </c>
      <c r="U120" s="18"/>
      <c r="V120" s="18">
        <f>Таблица19103[[#This Row],[Грунт]]+Таблица19103[[#This Row],[Щебень]]+Таблица19103[[#This Row],[Асфальт]]+Таблица19103[[#This Row],[Бетон]]</f>
        <v>1</v>
      </c>
      <c r="W120" s="18"/>
      <c r="X120" s="18"/>
      <c r="Y120" s="18"/>
      <c r="Z120" s="18"/>
      <c r="AG120" s="10">
        <v>12</v>
      </c>
    </row>
    <row r="121" spans="1:33" s="10" customFormat="1" ht="46.5" x14ac:dyDescent="0.35">
      <c r="A121" s="7">
        <v>119</v>
      </c>
      <c r="B121" s="7" t="s">
        <v>275</v>
      </c>
      <c r="C121" s="7" t="s">
        <v>276</v>
      </c>
      <c r="D121" s="7" t="s">
        <v>32</v>
      </c>
      <c r="E121" s="7">
        <f>Таблица19103[[#This Row],[Грунт]]+Таблица19103[[#This Row],[Щебень]]+Таблица19103[[#This Row],[Асфальт]]+Таблица19103[[#This Row],[Бетон]]</f>
        <v>1.1000000000000001</v>
      </c>
      <c r="F121" s="8">
        <v>1.1000000000000001</v>
      </c>
      <c r="G121" s="8"/>
      <c r="H121" s="8"/>
      <c r="I121" s="8"/>
      <c r="J121" s="8"/>
      <c r="N121" s="10" t="b">
        <f>OR(Таблица19103[[#This Row],[Щебень]]&gt;0,Таблица19103[[#This Row],[Асфальт]]&gt;0,Таблица19103[[#This Row],[Бетон]]&gt;0)</f>
        <v>0</v>
      </c>
      <c r="Q121" s="10">
        <v>118</v>
      </c>
      <c r="U121" s="18"/>
      <c r="V121" s="18">
        <f>Таблица19103[[#This Row],[Грунт]]+Таблица19103[[#This Row],[Щебень]]+Таблица19103[[#This Row],[Асфальт]]+Таблица19103[[#This Row],[Бетон]]</f>
        <v>1.1000000000000001</v>
      </c>
      <c r="W121" s="18"/>
      <c r="X121" s="18"/>
      <c r="Y121" s="18"/>
      <c r="Z121" s="18"/>
      <c r="AG121" s="10">
        <v>13</v>
      </c>
    </row>
    <row r="122" spans="1:33" s="10" customFormat="1" ht="46.5" x14ac:dyDescent="0.35">
      <c r="A122" s="7">
        <v>120</v>
      </c>
      <c r="B122" s="7" t="s">
        <v>277</v>
      </c>
      <c r="C122" s="7" t="s">
        <v>278</v>
      </c>
      <c r="D122" s="7" t="s">
        <v>32</v>
      </c>
      <c r="E122" s="30">
        <v>0.45</v>
      </c>
      <c r="F122" s="8">
        <v>0.45</v>
      </c>
      <c r="G122" s="8"/>
      <c r="H122" s="8"/>
      <c r="I122" s="8"/>
      <c r="J122" s="8"/>
      <c r="K122" s="18"/>
      <c r="L122" s="18"/>
      <c r="M122" s="18"/>
      <c r="N122" s="19" t="b">
        <f>OR(Таблица19103[[#This Row],[Щебень]]&gt;0,Таблица19103[[#This Row],[Асфальт]]&gt;0,Таблица19103[[#This Row],[Бетон]]&gt;0)</f>
        <v>0</v>
      </c>
      <c r="O122" s="18"/>
      <c r="P122" s="18"/>
      <c r="Q122" s="18"/>
      <c r="R122" s="18"/>
      <c r="S122" s="18"/>
      <c r="T122" s="18"/>
      <c r="U122" s="18"/>
      <c r="V122" s="18">
        <f>Таблица19103[[#This Row],[Грунт]]+Таблица19103[[#This Row],[Щебень]]+Таблица19103[[#This Row],[Асфальт]]+Таблица19103[[#This Row],[Бетон]]</f>
        <v>0.45</v>
      </c>
      <c r="W122" s="18"/>
      <c r="X122" s="18"/>
      <c r="Y122" s="18"/>
      <c r="Z122" s="18"/>
      <c r="AG122" s="10">
        <v>14</v>
      </c>
    </row>
    <row r="123" spans="1:33" s="10" customFormat="1" ht="46.5" x14ac:dyDescent="0.35">
      <c r="A123" s="7">
        <v>121</v>
      </c>
      <c r="B123" s="7" t="s">
        <v>279</v>
      </c>
      <c r="C123" s="7" t="s">
        <v>280</v>
      </c>
      <c r="D123" s="7" t="s">
        <v>128</v>
      </c>
      <c r="E123" s="7">
        <f>Таблица19103[[#This Row],[Грунт]]+Таблица19103[[#This Row],[Щебень]]+Таблица19103[[#This Row],[Асфальт]]+Таблица19103[[#This Row],[Бетон]]</f>
        <v>1.5</v>
      </c>
      <c r="F123" s="8">
        <v>1</v>
      </c>
      <c r="G123" s="8">
        <v>0.5</v>
      </c>
      <c r="H123" s="8"/>
      <c r="I123" s="8"/>
      <c r="J123" s="8"/>
      <c r="N123" s="10" t="b">
        <f>OR(Таблица19103[[#This Row],[Щебень]]&gt;0,Таблица19103[[#This Row],[Асфальт]]&gt;0,Таблица19103[[#This Row],[Бетон]]&gt;0)</f>
        <v>1</v>
      </c>
      <c r="O123" s="10">
        <v>1</v>
      </c>
      <c r="Q123" s="10">
        <v>119</v>
      </c>
      <c r="U123" s="18"/>
      <c r="V123" s="18">
        <f>Таблица19103[[#This Row],[Грунт]]+Таблица19103[[#This Row],[Щебень]]+Таблица19103[[#This Row],[Асфальт]]+Таблица19103[[#This Row],[Бетон]]</f>
        <v>1.5</v>
      </c>
      <c r="W123" s="18"/>
      <c r="X123" s="18"/>
      <c r="Y123" s="18"/>
      <c r="Z123" s="18"/>
      <c r="AG123" s="10">
        <v>15</v>
      </c>
    </row>
    <row r="124" spans="1:33" s="10" customFormat="1" ht="46.5" x14ac:dyDescent="0.35">
      <c r="A124" s="7">
        <v>122</v>
      </c>
      <c r="B124" s="7" t="s">
        <v>281</v>
      </c>
      <c r="C124" s="7" t="s">
        <v>282</v>
      </c>
      <c r="D124" s="7" t="s">
        <v>128</v>
      </c>
      <c r="E124" s="7">
        <f>Таблица19103[[#This Row],[Грунт]]+Таблица19103[[#This Row],[Щебень]]+Таблица19103[[#This Row],[Асфальт]]+Таблица19103[[#This Row],[Бетон]]</f>
        <v>3.0859999999999999</v>
      </c>
      <c r="F124" s="8"/>
      <c r="G124" s="31"/>
      <c r="H124" s="31">
        <v>3.0859999999999999</v>
      </c>
      <c r="I124" s="8"/>
      <c r="J124" s="8"/>
      <c r="K124" s="9" t="s">
        <v>23</v>
      </c>
      <c r="N124" s="10" t="b">
        <f>OR(Таблица19103[[#This Row],[Щебень]]&gt;0,Таблица19103[[#This Row],[Асфальт]]&gt;0,Таблица19103[[#This Row],[Бетон]]&gt;0)</f>
        <v>1</v>
      </c>
      <c r="O124" s="10">
        <v>1</v>
      </c>
      <c r="Q124" s="10">
        <v>120</v>
      </c>
      <c r="U124" s="18"/>
      <c r="V124" s="18">
        <f>Таблица19103[[#This Row],[Грунт]]+Таблица19103[[#This Row],[Щебень]]+Таблица19103[[#This Row],[Асфальт]]+Таблица19103[[#This Row],[Бетон]]</f>
        <v>3.0859999999999999</v>
      </c>
      <c r="W124" s="18"/>
      <c r="X124" s="18"/>
      <c r="Y124" s="18"/>
      <c r="Z124" s="18"/>
      <c r="AG124" s="10">
        <v>16</v>
      </c>
    </row>
    <row r="125" spans="1:33" s="10" customFormat="1" ht="46.5" x14ac:dyDescent="0.35">
      <c r="A125" s="7">
        <v>123</v>
      </c>
      <c r="B125" s="7" t="s">
        <v>283</v>
      </c>
      <c r="C125" s="7" t="s">
        <v>284</v>
      </c>
      <c r="D125" s="7" t="s">
        <v>128</v>
      </c>
      <c r="E125" s="7">
        <f>Таблица19103[[#This Row],[Грунт]]+Таблица19103[[#This Row],[Щебень]]+Таблица19103[[#This Row],[Асфальт]]+Таблица19103[[#This Row],[Бетон]]</f>
        <v>0.5</v>
      </c>
      <c r="F125" s="8">
        <v>0.5</v>
      </c>
      <c r="G125" s="8"/>
      <c r="H125" s="8"/>
      <c r="I125" s="8"/>
      <c r="J125" s="8"/>
      <c r="N125" s="10" t="b">
        <f>OR(Таблица19103[[#This Row],[Щебень]]&gt;0,Таблица19103[[#This Row],[Асфальт]]&gt;0,Таблица19103[[#This Row],[Бетон]]&gt;0)</f>
        <v>0</v>
      </c>
      <c r="Q125" s="10">
        <v>121</v>
      </c>
      <c r="U125" s="18"/>
      <c r="V125" s="18">
        <f>Таблица19103[[#This Row],[Грунт]]+Таблица19103[[#This Row],[Щебень]]+Таблица19103[[#This Row],[Асфальт]]+Таблица19103[[#This Row],[Бетон]]</f>
        <v>0.5</v>
      </c>
      <c r="W125" s="18"/>
      <c r="X125" s="18"/>
      <c r="Y125" s="18"/>
      <c r="Z125" s="18"/>
      <c r="AG125" s="10">
        <v>17</v>
      </c>
    </row>
    <row r="126" spans="1:33" s="10" customFormat="1" ht="46.5" x14ac:dyDescent="0.35">
      <c r="A126" s="7">
        <v>124</v>
      </c>
      <c r="B126" s="7" t="s">
        <v>285</v>
      </c>
      <c r="C126" s="7" t="s">
        <v>286</v>
      </c>
      <c r="D126" s="7" t="s">
        <v>128</v>
      </c>
      <c r="E126" s="7">
        <f>Таблица19103[[#This Row],[Грунт]]+Таблица19103[[#This Row],[Щебень]]+Таблица19103[[#This Row],[Асфальт]]+Таблица19103[[#This Row],[Бетон]]</f>
        <v>1</v>
      </c>
      <c r="F126" s="8">
        <v>1</v>
      </c>
      <c r="G126" s="8"/>
      <c r="H126" s="8"/>
      <c r="I126" s="8"/>
      <c r="J126" s="8"/>
      <c r="N126" s="10" t="b">
        <f>OR(Таблица19103[[#This Row],[Щебень]]&gt;0,Таблица19103[[#This Row],[Асфальт]]&gt;0,Таблица19103[[#This Row],[Бетон]]&gt;0)</f>
        <v>0</v>
      </c>
      <c r="Q126" s="10">
        <v>122</v>
      </c>
      <c r="U126" s="18"/>
      <c r="V126" s="18">
        <f>Таблица19103[[#This Row],[Грунт]]+Таблица19103[[#This Row],[Щебень]]+Таблица19103[[#This Row],[Асфальт]]+Таблица19103[[#This Row],[Бетон]]</f>
        <v>1</v>
      </c>
      <c r="W126" s="18"/>
      <c r="X126" s="18"/>
      <c r="Y126" s="18"/>
      <c r="Z126" s="18"/>
      <c r="AG126" s="10">
        <v>18</v>
      </c>
    </row>
    <row r="127" spans="1:33" s="10" customFormat="1" ht="46.5" x14ac:dyDescent="0.35">
      <c r="A127" s="7">
        <v>125</v>
      </c>
      <c r="B127" s="7" t="s">
        <v>287</v>
      </c>
      <c r="C127" s="7" t="s">
        <v>288</v>
      </c>
      <c r="D127" s="7" t="s">
        <v>128</v>
      </c>
      <c r="E127" s="7">
        <f>Таблица19103[[#This Row],[Грунт]]+Таблица19103[[#This Row],[Щебень]]+Таблица19103[[#This Row],[Асфальт]]+Таблица19103[[#This Row],[Бетон]]</f>
        <v>1</v>
      </c>
      <c r="F127" s="8">
        <v>1</v>
      </c>
      <c r="G127" s="8"/>
      <c r="H127" s="8"/>
      <c r="I127" s="8"/>
      <c r="J127" s="8"/>
      <c r="N127" s="10" t="b">
        <f>OR(Таблица19103[[#This Row],[Щебень]]&gt;0,Таблица19103[[#This Row],[Асфальт]]&gt;0,Таблица19103[[#This Row],[Бетон]]&gt;0)</f>
        <v>0</v>
      </c>
      <c r="Q127" s="10">
        <v>123</v>
      </c>
      <c r="U127" s="18"/>
      <c r="V127" s="18">
        <f>Таблица19103[[#This Row],[Грунт]]+Таблица19103[[#This Row],[Щебень]]+Таблица19103[[#This Row],[Асфальт]]+Таблица19103[[#This Row],[Бетон]]</f>
        <v>1</v>
      </c>
      <c r="W127" s="18"/>
      <c r="X127" s="18"/>
      <c r="Y127" s="18"/>
      <c r="Z127" s="18"/>
      <c r="AG127" s="10">
        <v>19</v>
      </c>
    </row>
    <row r="128" spans="1:33" s="10" customFormat="1" ht="46.5" x14ac:dyDescent="0.35">
      <c r="A128" s="7">
        <v>126</v>
      </c>
      <c r="B128" s="7" t="s">
        <v>289</v>
      </c>
      <c r="C128" s="7" t="s">
        <v>290</v>
      </c>
      <c r="D128" s="7" t="s">
        <v>128</v>
      </c>
      <c r="E128" s="7">
        <f>Таблица19103[[#This Row],[Грунт]]+Таблица19103[[#This Row],[Щебень]]+Таблица19103[[#This Row],[Асфальт]]+Таблица19103[[#This Row],[Бетон]]</f>
        <v>0.8</v>
      </c>
      <c r="F128" s="8">
        <v>0.8</v>
      </c>
      <c r="G128" s="8"/>
      <c r="H128" s="8"/>
      <c r="I128" s="8"/>
      <c r="J128" s="8"/>
      <c r="N128" s="10" t="b">
        <f>OR(Таблица19103[[#This Row],[Щебень]]&gt;0,Таблица19103[[#This Row],[Асфальт]]&gt;0,Таблица19103[[#This Row],[Бетон]]&gt;0)</f>
        <v>0</v>
      </c>
      <c r="Q128" s="10">
        <v>124</v>
      </c>
      <c r="U128" s="18"/>
      <c r="V128" s="18">
        <f>Таблица19103[[#This Row],[Грунт]]+Таблица19103[[#This Row],[Щебень]]+Таблица19103[[#This Row],[Асфальт]]+Таблица19103[[#This Row],[Бетон]]</f>
        <v>0.8</v>
      </c>
      <c r="W128" s="18"/>
      <c r="X128" s="18"/>
      <c r="Y128" s="18"/>
      <c r="Z128" s="18"/>
      <c r="AG128" s="10">
        <v>20</v>
      </c>
    </row>
    <row r="129" spans="1:33" s="10" customFormat="1" ht="46.5" x14ac:dyDescent="0.35">
      <c r="A129" s="7">
        <v>127</v>
      </c>
      <c r="B129" s="7" t="s">
        <v>291</v>
      </c>
      <c r="C129" s="7" t="s">
        <v>292</v>
      </c>
      <c r="D129" s="7" t="s">
        <v>128</v>
      </c>
      <c r="E129" s="7">
        <f>Таблица19103[[#This Row],[Грунт]]+Таблица19103[[#This Row],[Щебень]]+Таблица19103[[#This Row],[Асфальт]]+Таблица19103[[#This Row],[Бетон]]</f>
        <v>1</v>
      </c>
      <c r="F129" s="8">
        <v>0.2</v>
      </c>
      <c r="G129" s="8">
        <v>0.8</v>
      </c>
      <c r="H129" s="8"/>
      <c r="I129" s="8"/>
      <c r="J129" s="8"/>
      <c r="N129" s="10" t="b">
        <f>OR(Таблица19103[[#This Row],[Щебень]]&gt;0,Таблица19103[[#This Row],[Асфальт]]&gt;0,Таблица19103[[#This Row],[Бетон]]&gt;0)</f>
        <v>1</v>
      </c>
      <c r="O129" s="10">
        <v>1</v>
      </c>
      <c r="Q129" s="10">
        <v>125</v>
      </c>
      <c r="U129" s="18"/>
      <c r="V129" s="18">
        <f>Таблица19103[[#This Row],[Грунт]]+Таблица19103[[#This Row],[Щебень]]+Таблица19103[[#This Row],[Асфальт]]+Таблица19103[[#This Row],[Бетон]]</f>
        <v>1</v>
      </c>
      <c r="W129" s="18"/>
      <c r="X129" s="18"/>
      <c r="Y129" s="18"/>
      <c r="Z129" s="18"/>
      <c r="AG129" s="10">
        <v>21</v>
      </c>
    </row>
    <row r="130" spans="1:33" s="10" customFormat="1" ht="46.5" x14ac:dyDescent="0.35">
      <c r="A130" s="7">
        <v>128</v>
      </c>
      <c r="B130" s="7" t="s">
        <v>293</v>
      </c>
      <c r="C130" s="7" t="s">
        <v>294</v>
      </c>
      <c r="D130" s="7" t="s">
        <v>128</v>
      </c>
      <c r="E130" s="7">
        <f>Таблица19103[[#This Row],[Грунт]]+Таблица19103[[#This Row],[Щебень]]+Таблица19103[[#This Row],[Асфальт]]+Таблица19103[[#This Row],[Бетон]]</f>
        <v>1.5</v>
      </c>
      <c r="F130" s="8">
        <v>1</v>
      </c>
      <c r="G130" s="8"/>
      <c r="H130" s="8">
        <v>0.5</v>
      </c>
      <c r="I130" s="8"/>
      <c r="J130" s="8"/>
      <c r="N130" s="10" t="b">
        <f>OR(Таблица19103[[#This Row],[Щебень]]&gt;0,Таблица19103[[#This Row],[Асфальт]]&gt;0,Таблица19103[[#This Row],[Бетон]]&gt;0)</f>
        <v>1</v>
      </c>
      <c r="O130" s="10">
        <v>1</v>
      </c>
      <c r="Q130" s="10">
        <v>126</v>
      </c>
      <c r="U130" s="18"/>
      <c r="V130" s="18">
        <f>Таблица19103[[#This Row],[Грунт]]+Таблица19103[[#This Row],[Щебень]]+Таблица19103[[#This Row],[Асфальт]]+Таблица19103[[#This Row],[Бетон]]</f>
        <v>1.5</v>
      </c>
      <c r="W130" s="18"/>
      <c r="X130" s="18"/>
      <c r="Y130" s="18"/>
      <c r="Z130" s="18"/>
      <c r="AG130" s="10">
        <v>22</v>
      </c>
    </row>
    <row r="131" spans="1:33" s="10" customFormat="1" ht="46.5" x14ac:dyDescent="0.35">
      <c r="A131" s="7">
        <v>129</v>
      </c>
      <c r="B131" s="7" t="s">
        <v>295</v>
      </c>
      <c r="C131" s="7" t="s">
        <v>296</v>
      </c>
      <c r="D131" s="7" t="s">
        <v>128</v>
      </c>
      <c r="E131" s="7">
        <f>Таблица19103[[#This Row],[Грунт]]+Таблица19103[[#This Row],[Щебень]]+Таблица19103[[#This Row],[Асфальт]]+Таблица19103[[#This Row],[Бетон]]</f>
        <v>0.8</v>
      </c>
      <c r="F131" s="8">
        <v>0.8</v>
      </c>
      <c r="G131" s="8"/>
      <c r="H131" s="8"/>
      <c r="I131" s="8"/>
      <c r="J131" s="8"/>
      <c r="N131" s="10" t="b">
        <f>OR(Таблица19103[[#This Row],[Щебень]]&gt;0,Таблица19103[[#This Row],[Асфальт]]&gt;0,Таблица19103[[#This Row],[Бетон]]&gt;0)</f>
        <v>0</v>
      </c>
      <c r="Q131" s="10">
        <v>127</v>
      </c>
      <c r="U131" s="18"/>
      <c r="V131" s="18">
        <f>Таблица19103[[#This Row],[Грунт]]+Таблица19103[[#This Row],[Щебень]]+Таблица19103[[#This Row],[Асфальт]]+Таблица19103[[#This Row],[Бетон]]</f>
        <v>0.8</v>
      </c>
      <c r="W131" s="18"/>
      <c r="X131" s="18"/>
      <c r="Y131" s="18"/>
      <c r="Z131" s="18"/>
      <c r="AG131" s="10">
        <v>23</v>
      </c>
    </row>
    <row r="132" spans="1:33" s="10" customFormat="1" ht="46.5" x14ac:dyDescent="0.35">
      <c r="A132" s="7">
        <v>130</v>
      </c>
      <c r="B132" s="7" t="s">
        <v>297</v>
      </c>
      <c r="C132" s="7" t="s">
        <v>298</v>
      </c>
      <c r="D132" s="7" t="s">
        <v>128</v>
      </c>
      <c r="E132" s="7">
        <f>Таблица19103[[#This Row],[Грунт]]+Таблица19103[[#This Row],[Щебень]]+Таблица19103[[#This Row],[Асфальт]]+Таблица19103[[#This Row],[Бетон]]</f>
        <v>1</v>
      </c>
      <c r="F132" s="8">
        <v>0.7</v>
      </c>
      <c r="G132" s="8">
        <v>0.3</v>
      </c>
      <c r="H132" s="8"/>
      <c r="I132" s="8"/>
      <c r="J132" s="8"/>
      <c r="N132" s="10" t="b">
        <f>OR(Таблица19103[[#This Row],[Щебень]]&gt;0,Таблица19103[[#This Row],[Асфальт]]&gt;0,Таблица19103[[#This Row],[Бетон]]&gt;0)</f>
        <v>1</v>
      </c>
      <c r="O132" s="10">
        <v>1</v>
      </c>
      <c r="Q132" s="10">
        <v>128</v>
      </c>
      <c r="U132" s="18"/>
      <c r="V132" s="18">
        <f>Таблица19103[[#This Row],[Грунт]]+Таблица19103[[#This Row],[Щебень]]+Таблица19103[[#This Row],[Асфальт]]+Таблица19103[[#This Row],[Бетон]]</f>
        <v>1</v>
      </c>
      <c r="W132" s="18"/>
      <c r="X132" s="18"/>
      <c r="Y132" s="18"/>
      <c r="Z132" s="18"/>
      <c r="AG132" s="10">
        <v>24</v>
      </c>
    </row>
    <row r="133" spans="1:33" s="10" customFormat="1" ht="46.5" x14ac:dyDescent="0.35">
      <c r="A133" s="7">
        <v>131</v>
      </c>
      <c r="B133" s="7" t="s">
        <v>299</v>
      </c>
      <c r="C133" s="7" t="s">
        <v>300</v>
      </c>
      <c r="D133" s="7" t="s">
        <v>128</v>
      </c>
      <c r="E133" s="7">
        <f>Таблица19103[[#This Row],[Грунт]]+Таблица19103[[#This Row],[Щебень]]+Таблица19103[[#This Row],[Асфальт]]+Таблица19103[[#This Row],[Бетон]]</f>
        <v>0.8</v>
      </c>
      <c r="F133" s="8">
        <v>0.8</v>
      </c>
      <c r="G133" s="8"/>
      <c r="H133" s="8"/>
      <c r="I133" s="8"/>
      <c r="J133" s="8"/>
      <c r="N133" s="10" t="b">
        <f>OR(Таблица19103[[#This Row],[Щебень]]&gt;0,Таблица19103[[#This Row],[Асфальт]]&gt;0,Таблица19103[[#This Row],[Бетон]]&gt;0)</f>
        <v>0</v>
      </c>
      <c r="Q133" s="10">
        <v>129</v>
      </c>
      <c r="U133" s="18"/>
      <c r="V133" s="18">
        <f>Таблица19103[[#This Row],[Грунт]]+Таблица19103[[#This Row],[Щебень]]+Таблица19103[[#This Row],[Асфальт]]+Таблица19103[[#This Row],[Бетон]]</f>
        <v>0.8</v>
      </c>
      <c r="W133" s="18"/>
      <c r="X133" s="18"/>
      <c r="Y133" s="18"/>
      <c r="Z133" s="18"/>
      <c r="AG133" s="10">
        <v>25</v>
      </c>
    </row>
    <row r="134" spans="1:33" s="10" customFormat="1" ht="46.5" x14ac:dyDescent="0.35">
      <c r="A134" s="7">
        <v>132</v>
      </c>
      <c r="B134" s="7" t="s">
        <v>301</v>
      </c>
      <c r="C134" s="7" t="s">
        <v>302</v>
      </c>
      <c r="D134" s="7" t="s">
        <v>128</v>
      </c>
      <c r="E134" s="7">
        <f>Таблица19103[[#This Row],[Грунт]]+Таблица19103[[#This Row],[Щебень]]+Таблица19103[[#This Row],[Асфальт]]+Таблица19103[[#This Row],[Бетон]]</f>
        <v>1.5</v>
      </c>
      <c r="F134" s="8">
        <v>1.5</v>
      </c>
      <c r="G134" s="8"/>
      <c r="H134" s="8"/>
      <c r="I134" s="8"/>
      <c r="J134" s="8"/>
      <c r="N134" s="10" t="b">
        <f>OR(Таблица19103[[#This Row],[Щебень]]&gt;0,Таблица19103[[#This Row],[Асфальт]]&gt;0,Таблица19103[[#This Row],[Бетон]]&gt;0)</f>
        <v>0</v>
      </c>
      <c r="Q134" s="10">
        <v>130</v>
      </c>
      <c r="U134" s="18"/>
      <c r="V134" s="18">
        <f>Таблица19103[[#This Row],[Грунт]]+Таблица19103[[#This Row],[Щебень]]+Таблица19103[[#This Row],[Асфальт]]+Таблица19103[[#This Row],[Бетон]]</f>
        <v>1.5</v>
      </c>
      <c r="W134" s="18"/>
      <c r="X134" s="18"/>
      <c r="Y134" s="18"/>
      <c r="Z134" s="18"/>
      <c r="AG134" s="10">
        <v>26</v>
      </c>
    </row>
    <row r="135" spans="1:33" s="10" customFormat="1" ht="46.5" x14ac:dyDescent="0.35">
      <c r="A135" s="7">
        <v>133</v>
      </c>
      <c r="B135" s="7" t="s">
        <v>303</v>
      </c>
      <c r="C135" s="7" t="s">
        <v>304</v>
      </c>
      <c r="D135" s="7" t="s">
        <v>128</v>
      </c>
      <c r="E135" s="7">
        <f>Таблица19103[[#This Row],[Грунт]]+Таблица19103[[#This Row],[Щебень]]+Таблица19103[[#This Row],[Асфальт]]+Таблица19103[[#This Row],[Бетон]]</f>
        <v>0.8</v>
      </c>
      <c r="F135" s="8">
        <v>0.8</v>
      </c>
      <c r="G135" s="8"/>
      <c r="H135" s="8"/>
      <c r="I135" s="8"/>
      <c r="J135" s="8"/>
      <c r="N135" s="10" t="b">
        <f>OR(Таблица19103[[#This Row],[Щебень]]&gt;0,Таблица19103[[#This Row],[Асфальт]]&gt;0,Таблица19103[[#This Row],[Бетон]]&gt;0)</f>
        <v>0</v>
      </c>
      <c r="Q135" s="10">
        <v>131</v>
      </c>
      <c r="U135" s="18"/>
      <c r="V135" s="18">
        <f>Таблица19103[[#This Row],[Грунт]]+Таблица19103[[#This Row],[Щебень]]+Таблица19103[[#This Row],[Асфальт]]+Таблица19103[[#This Row],[Бетон]]</f>
        <v>0.8</v>
      </c>
      <c r="W135" s="18"/>
      <c r="X135" s="18"/>
      <c r="Y135" s="18"/>
      <c r="Z135" s="18"/>
      <c r="AG135" s="10">
        <v>27</v>
      </c>
    </row>
    <row r="136" spans="1:33" s="10" customFormat="1" ht="46.5" x14ac:dyDescent="0.35">
      <c r="A136" s="7">
        <v>134</v>
      </c>
      <c r="B136" s="7" t="s">
        <v>305</v>
      </c>
      <c r="C136" s="7" t="s">
        <v>306</v>
      </c>
      <c r="D136" s="7" t="s">
        <v>128</v>
      </c>
      <c r="E136" s="7">
        <f>Таблица19103[[#This Row],[Грунт]]+Таблица19103[[#This Row],[Щебень]]+Таблица19103[[#This Row],[Асфальт]]+Таблица19103[[#This Row],[Бетон]]</f>
        <v>0.5</v>
      </c>
      <c r="F136" s="8">
        <v>0.5</v>
      </c>
      <c r="G136" s="8"/>
      <c r="H136" s="8"/>
      <c r="I136" s="8"/>
      <c r="J136" s="8"/>
      <c r="N136" s="10" t="b">
        <f>OR(Таблица19103[[#This Row],[Щебень]]&gt;0,Таблица19103[[#This Row],[Асфальт]]&gt;0,Таблица19103[[#This Row],[Бетон]]&gt;0)</f>
        <v>0</v>
      </c>
      <c r="Q136" s="10">
        <v>132</v>
      </c>
      <c r="U136" s="18"/>
      <c r="V136" s="18">
        <f>Таблица19103[[#This Row],[Грунт]]+Таблица19103[[#This Row],[Щебень]]+Таблица19103[[#This Row],[Асфальт]]+Таблица19103[[#This Row],[Бетон]]</f>
        <v>0.5</v>
      </c>
      <c r="W136" s="18"/>
      <c r="X136" s="18"/>
      <c r="Y136" s="18"/>
      <c r="Z136" s="18"/>
      <c r="AG136" s="10">
        <v>28</v>
      </c>
    </row>
    <row r="137" spans="1:33" s="10" customFormat="1" ht="46.5" x14ac:dyDescent="0.35">
      <c r="A137" s="7">
        <v>135</v>
      </c>
      <c r="B137" s="7" t="s">
        <v>307</v>
      </c>
      <c r="C137" s="7" t="s">
        <v>308</v>
      </c>
      <c r="D137" s="7" t="s">
        <v>128</v>
      </c>
      <c r="E137" s="7">
        <f>Таблица19103[[#This Row],[Грунт]]+Таблица19103[[#This Row],[Щебень]]+Таблица19103[[#This Row],[Асфальт]]+Таблица19103[[#This Row],[Бетон]]</f>
        <v>0.5</v>
      </c>
      <c r="F137" s="8">
        <v>0.5</v>
      </c>
      <c r="G137" s="8"/>
      <c r="H137" s="8"/>
      <c r="I137" s="8"/>
      <c r="J137" s="8"/>
      <c r="N137" s="10" t="b">
        <f>OR(Таблица19103[[#This Row],[Щебень]]&gt;0,Таблица19103[[#This Row],[Асфальт]]&gt;0,Таблица19103[[#This Row],[Бетон]]&gt;0)</f>
        <v>0</v>
      </c>
      <c r="Q137" s="10">
        <v>133</v>
      </c>
      <c r="U137" s="18"/>
      <c r="V137" s="18">
        <f>Таблица19103[[#This Row],[Грунт]]+Таблица19103[[#This Row],[Щебень]]+Таблица19103[[#This Row],[Асфальт]]+Таблица19103[[#This Row],[Бетон]]</f>
        <v>0.5</v>
      </c>
      <c r="W137" s="18"/>
      <c r="X137" s="18"/>
      <c r="Y137" s="18"/>
      <c r="Z137" s="18"/>
      <c r="AG137" s="10">
        <v>29</v>
      </c>
    </row>
    <row r="138" spans="1:33" s="10" customFormat="1" ht="46.5" x14ac:dyDescent="0.35">
      <c r="A138" s="7">
        <v>136</v>
      </c>
      <c r="B138" s="7" t="s">
        <v>309</v>
      </c>
      <c r="C138" s="7" t="s">
        <v>310</v>
      </c>
      <c r="D138" s="7" t="s">
        <v>128</v>
      </c>
      <c r="E138" s="7">
        <f>Таблица19103[[#This Row],[Грунт]]+Таблица19103[[#This Row],[Щебень]]+Таблица19103[[#This Row],[Асфальт]]+Таблица19103[[#This Row],[Бетон]]</f>
        <v>0.5</v>
      </c>
      <c r="F138" s="8">
        <v>0.5</v>
      </c>
      <c r="G138" s="8"/>
      <c r="H138" s="8"/>
      <c r="I138" s="8"/>
      <c r="J138" s="8"/>
      <c r="N138" s="10" t="b">
        <f>OR(Таблица19103[[#This Row],[Щебень]]&gt;0,Таблица19103[[#This Row],[Асфальт]]&gt;0,Таблица19103[[#This Row],[Бетон]]&gt;0)</f>
        <v>0</v>
      </c>
      <c r="Q138" s="10">
        <v>134</v>
      </c>
      <c r="U138" s="18"/>
      <c r="V138" s="18">
        <f>Таблица19103[[#This Row],[Грунт]]+Таблица19103[[#This Row],[Щебень]]+Таблица19103[[#This Row],[Асфальт]]+Таблица19103[[#This Row],[Бетон]]</f>
        <v>0.5</v>
      </c>
      <c r="W138" s="18"/>
      <c r="X138" s="18"/>
      <c r="Y138" s="18"/>
      <c r="Z138" s="18"/>
      <c r="AG138" s="10">
        <v>30</v>
      </c>
    </row>
    <row r="139" spans="1:33" s="10" customFormat="1" ht="46.5" x14ac:dyDescent="0.35">
      <c r="A139" s="7">
        <v>137</v>
      </c>
      <c r="B139" s="7" t="s">
        <v>311</v>
      </c>
      <c r="C139" s="7" t="s">
        <v>312</v>
      </c>
      <c r="D139" s="7" t="s">
        <v>128</v>
      </c>
      <c r="E139" s="7">
        <f>Таблица19103[[#This Row],[Грунт]]+Таблица19103[[#This Row],[Щебень]]+Таблица19103[[#This Row],[Асфальт]]+Таблица19103[[#This Row],[Бетон]]</f>
        <v>0.5</v>
      </c>
      <c r="F139" s="8">
        <v>0.5</v>
      </c>
      <c r="G139" s="8"/>
      <c r="H139" s="8"/>
      <c r="I139" s="8"/>
      <c r="J139" s="8"/>
      <c r="N139" s="10" t="b">
        <f>OR(Таблица19103[[#This Row],[Щебень]]&gt;0,Таблица19103[[#This Row],[Асфальт]]&gt;0,Таблица19103[[#This Row],[Бетон]]&gt;0)</f>
        <v>0</v>
      </c>
      <c r="Q139" s="10">
        <v>135</v>
      </c>
      <c r="U139" s="18"/>
      <c r="V139" s="18">
        <f>Таблица19103[[#This Row],[Грунт]]+Таблица19103[[#This Row],[Щебень]]+Таблица19103[[#This Row],[Асфальт]]+Таблица19103[[#This Row],[Бетон]]</f>
        <v>0.5</v>
      </c>
      <c r="W139" s="18"/>
      <c r="X139" s="18"/>
      <c r="Y139" s="18"/>
      <c r="Z139" s="18"/>
      <c r="AG139" s="10">
        <v>31</v>
      </c>
    </row>
    <row r="140" spans="1:33" s="10" customFormat="1" ht="46.5" x14ac:dyDescent="0.35">
      <c r="A140" s="7">
        <v>138</v>
      </c>
      <c r="B140" s="7" t="s">
        <v>313</v>
      </c>
      <c r="C140" s="7" t="s">
        <v>314</v>
      </c>
      <c r="D140" s="7" t="s">
        <v>128</v>
      </c>
      <c r="E140" s="7">
        <f>Таблица19103[[#This Row],[Грунт]]+Таблица19103[[#This Row],[Щебень]]+Таблица19103[[#This Row],[Асфальт]]+Таблица19103[[#This Row],[Бетон]]</f>
        <v>0.5</v>
      </c>
      <c r="F140" s="8">
        <v>0.5</v>
      </c>
      <c r="G140" s="8"/>
      <c r="H140" s="8"/>
      <c r="I140" s="8"/>
      <c r="J140" s="8"/>
      <c r="N140" s="10" t="b">
        <f>OR(Таблица19103[[#This Row],[Щебень]]&gt;0,Таблица19103[[#This Row],[Асфальт]]&gt;0,Таблица19103[[#This Row],[Бетон]]&gt;0)</f>
        <v>0</v>
      </c>
      <c r="Q140" s="10">
        <v>136</v>
      </c>
      <c r="U140" s="18"/>
      <c r="V140" s="18">
        <f>Таблица19103[[#This Row],[Грунт]]+Таблица19103[[#This Row],[Щебень]]+Таблица19103[[#This Row],[Асфальт]]+Таблица19103[[#This Row],[Бетон]]</f>
        <v>0.5</v>
      </c>
      <c r="W140" s="18"/>
      <c r="X140" s="18"/>
      <c r="Y140" s="18"/>
      <c r="Z140" s="18"/>
      <c r="AG140" s="10">
        <v>32</v>
      </c>
    </row>
    <row r="141" spans="1:33" s="10" customFormat="1" ht="46.5" x14ac:dyDescent="0.35">
      <c r="A141" s="7">
        <v>139</v>
      </c>
      <c r="B141" s="7" t="s">
        <v>315</v>
      </c>
      <c r="C141" s="7" t="s">
        <v>316</v>
      </c>
      <c r="D141" s="7" t="s">
        <v>71</v>
      </c>
      <c r="E141" s="7">
        <f>Таблица19103[[#This Row],[Грунт]]+Таблица19103[[#This Row],[Щебень]]+Таблица19103[[#This Row],[Асфальт]]+Таблица19103[[#This Row],[Бетон]]</f>
        <v>3.3</v>
      </c>
      <c r="F141" s="8"/>
      <c r="G141" s="8">
        <v>0.9</v>
      </c>
      <c r="H141" s="8">
        <v>2.4</v>
      </c>
      <c r="I141" s="8"/>
      <c r="J141" s="8"/>
      <c r="N141" s="10" t="b">
        <f>OR(Таблица19103[[#This Row],[Щебень]]&gt;0,Таблица19103[[#This Row],[Асфальт]]&gt;0,Таблица19103[[#This Row],[Бетон]]&gt;0)</f>
        <v>1</v>
      </c>
      <c r="O141" s="10">
        <v>1</v>
      </c>
      <c r="Q141" s="10">
        <v>137</v>
      </c>
      <c r="U141" s="18"/>
      <c r="V141" s="18">
        <f>Таблица19103[[#This Row],[Грунт]]+Таблица19103[[#This Row],[Щебень]]+Таблица19103[[#This Row],[Асфальт]]+Таблица19103[[#This Row],[Бетон]]</f>
        <v>3.3</v>
      </c>
      <c r="W141" s="18"/>
      <c r="X141" s="18"/>
      <c r="Y141" s="18"/>
      <c r="Z141" s="18"/>
      <c r="AG141" s="10">
        <v>33</v>
      </c>
    </row>
    <row r="142" spans="1:33" s="10" customFormat="1" ht="46.5" x14ac:dyDescent="0.35">
      <c r="A142" s="7">
        <v>140</v>
      </c>
      <c r="B142" s="7" t="s">
        <v>317</v>
      </c>
      <c r="C142" s="7" t="s">
        <v>318</v>
      </c>
      <c r="D142" s="7" t="s">
        <v>71</v>
      </c>
      <c r="E142" s="7">
        <f>Таблица19103[[#This Row],[Грунт]]+Таблица19103[[#This Row],[Щебень]]+Таблица19103[[#This Row],[Асфальт]]+Таблица19103[[#This Row],[Бетон]]</f>
        <v>1</v>
      </c>
      <c r="F142" s="8">
        <v>1</v>
      </c>
      <c r="G142" s="8"/>
      <c r="H142" s="8"/>
      <c r="I142" s="8"/>
      <c r="J142" s="8"/>
      <c r="N142" s="10" t="b">
        <f>OR(Таблица19103[[#This Row],[Щебень]]&gt;0,Таблица19103[[#This Row],[Асфальт]]&gt;0,Таблица19103[[#This Row],[Бетон]]&gt;0)</f>
        <v>0</v>
      </c>
      <c r="Q142" s="10">
        <v>138</v>
      </c>
      <c r="U142" s="18"/>
      <c r="V142" s="18">
        <f>Таблица19103[[#This Row],[Грунт]]+Таблица19103[[#This Row],[Щебень]]+Таблица19103[[#This Row],[Асфальт]]+Таблица19103[[#This Row],[Бетон]]</f>
        <v>1</v>
      </c>
      <c r="W142" s="18"/>
      <c r="X142" s="18"/>
      <c r="Y142" s="18"/>
      <c r="Z142" s="18"/>
      <c r="AG142" s="10">
        <v>34</v>
      </c>
    </row>
    <row r="143" spans="1:33" s="10" customFormat="1" ht="46.5" x14ac:dyDescent="0.35">
      <c r="A143" s="7">
        <v>141</v>
      </c>
      <c r="B143" s="7" t="s">
        <v>319</v>
      </c>
      <c r="C143" s="7" t="s">
        <v>320</v>
      </c>
      <c r="D143" s="18" t="s">
        <v>71</v>
      </c>
      <c r="E143" s="32">
        <v>1.1000000000000001</v>
      </c>
      <c r="F143" s="10">
        <v>1.1000000000000001</v>
      </c>
      <c r="I143" s="8"/>
      <c r="J143" s="8"/>
      <c r="N143" s="10" t="b">
        <f>OR(Таблица19103[[#This Row],[Щебень]]&gt;0,Таблица19103[[#This Row],[Асфальт]]&gt;0,Таблица19103[[#This Row],[Бетон]]&gt;0)</f>
        <v>0</v>
      </c>
      <c r="Q143" s="10">
        <v>24</v>
      </c>
      <c r="U143" s="18"/>
      <c r="V143" s="18">
        <f>Таблица19103[[#This Row],[Грунт]]+Таблица19103[[#This Row],[Щебень]]+Таблица19103[[#This Row],[Асфальт]]+Таблица19103[[#This Row],[Бетон]]</f>
        <v>1.1000000000000001</v>
      </c>
      <c r="W143" s="18"/>
      <c r="X143" s="18"/>
      <c r="Y143" s="18"/>
      <c r="Z143" s="18"/>
      <c r="AG143" s="10">
        <v>35</v>
      </c>
    </row>
    <row r="144" spans="1:33" s="10" customFormat="1" ht="46.5" x14ac:dyDescent="0.35">
      <c r="A144" s="7">
        <v>142</v>
      </c>
      <c r="B144" s="7" t="s">
        <v>321</v>
      </c>
      <c r="C144" s="7" t="s">
        <v>322</v>
      </c>
      <c r="D144" s="7" t="s">
        <v>71</v>
      </c>
      <c r="E144" s="7">
        <f>Таблица19103[[#This Row],[Грунт]]+Таблица19103[[#This Row],[Щебень]]+Таблица19103[[#This Row],[Асфальт]]+Таблица19103[[#This Row],[Бетон]]</f>
        <v>2.2000000000000002</v>
      </c>
      <c r="F144" s="8">
        <v>1.2</v>
      </c>
      <c r="G144" s="8">
        <v>1</v>
      </c>
      <c r="H144" s="8"/>
      <c r="I144" s="8"/>
      <c r="J144" s="8"/>
      <c r="K144" s="9" t="s">
        <v>23</v>
      </c>
      <c r="N144" s="10" t="b">
        <f>OR(Таблица19103[[#This Row],[Щебень]]&gt;0,Таблица19103[[#This Row],[Асфальт]]&gt;0,Таблица19103[[#This Row],[Бетон]]&gt;0)</f>
        <v>1</v>
      </c>
      <c r="O144" s="10">
        <v>1</v>
      </c>
      <c r="Q144" s="10">
        <v>140</v>
      </c>
      <c r="U144" s="18"/>
      <c r="V144" s="18">
        <f>Таблица19103[[#This Row],[Грунт]]+Таблица19103[[#This Row],[Щебень]]+Таблица19103[[#This Row],[Асфальт]]+Таблица19103[[#This Row],[Бетон]]</f>
        <v>2.2000000000000002</v>
      </c>
      <c r="W144" s="18"/>
      <c r="X144" s="18"/>
      <c r="Y144" s="18"/>
      <c r="Z144" s="18"/>
      <c r="AG144" s="10">
        <v>36</v>
      </c>
    </row>
    <row r="145" spans="1:33" s="10" customFormat="1" ht="46.5" x14ac:dyDescent="0.35">
      <c r="A145" s="7">
        <v>143</v>
      </c>
      <c r="B145" s="7" t="s">
        <v>323</v>
      </c>
      <c r="C145" s="7" t="s">
        <v>324</v>
      </c>
      <c r="D145" s="7" t="s">
        <v>71</v>
      </c>
      <c r="E145" s="7">
        <f>Таблица19103[[#This Row],[Грунт]]+Таблица19103[[#This Row],[Щебень]]+Таблица19103[[#This Row],[Асфальт]]+Таблица19103[[#This Row],[Бетон]]</f>
        <v>1.7</v>
      </c>
      <c r="F145" s="8">
        <v>1</v>
      </c>
      <c r="G145" s="8">
        <v>0.7</v>
      </c>
      <c r="H145" s="8"/>
      <c r="I145" s="8"/>
      <c r="J145" s="8"/>
      <c r="K145" s="9" t="s">
        <v>23</v>
      </c>
      <c r="N145" s="10" t="b">
        <f>OR(Таблица19103[[#This Row],[Щебень]]&gt;0,Таблица19103[[#This Row],[Асфальт]]&gt;0,Таблица19103[[#This Row],[Бетон]]&gt;0)</f>
        <v>1</v>
      </c>
      <c r="O145" s="10">
        <v>1</v>
      </c>
      <c r="Q145" s="10">
        <v>141</v>
      </c>
      <c r="U145" s="18"/>
      <c r="V145" s="18">
        <f>Таблица19103[[#This Row],[Грунт]]+Таблица19103[[#This Row],[Щебень]]+Таблица19103[[#This Row],[Асфальт]]+Таблица19103[[#This Row],[Бетон]]</f>
        <v>1.7</v>
      </c>
      <c r="W145" s="18"/>
      <c r="X145" s="18"/>
      <c r="Y145" s="18"/>
      <c r="Z145" s="18"/>
      <c r="AG145" s="10">
        <v>37</v>
      </c>
    </row>
    <row r="146" spans="1:33" s="10" customFormat="1" ht="46.5" x14ac:dyDescent="0.35">
      <c r="A146" s="7">
        <v>144</v>
      </c>
      <c r="B146" s="7" t="s">
        <v>325</v>
      </c>
      <c r="C146" s="7" t="s">
        <v>326</v>
      </c>
      <c r="D146" s="7" t="s">
        <v>71</v>
      </c>
      <c r="E146" s="7">
        <f>Таблица19103[[#This Row],[Грунт]]+Таблица19103[[#This Row],[Щебень]]+Таблица19103[[#This Row],[Асфальт]]+Таблица19103[[#This Row],[Бетон]]</f>
        <v>1.7</v>
      </c>
      <c r="F146" s="8">
        <v>1.7</v>
      </c>
      <c r="G146" s="8"/>
      <c r="H146" s="8"/>
      <c r="I146" s="8"/>
      <c r="J146" s="8"/>
      <c r="K146" s="9" t="s">
        <v>23</v>
      </c>
      <c r="N146" s="10" t="b">
        <f>OR(Таблица19103[[#This Row],[Щебень]]&gt;0,Таблица19103[[#This Row],[Асфальт]]&gt;0,Таблица19103[[#This Row],[Бетон]]&gt;0)</f>
        <v>0</v>
      </c>
      <c r="Q146" s="10">
        <v>142</v>
      </c>
      <c r="U146" s="18"/>
      <c r="V146" s="18">
        <f>Таблица19103[[#This Row],[Грунт]]+Таблица19103[[#This Row],[Щебень]]+Таблица19103[[#This Row],[Асфальт]]+Таблица19103[[#This Row],[Бетон]]</f>
        <v>1.7</v>
      </c>
      <c r="W146" s="18"/>
      <c r="X146" s="18"/>
      <c r="Y146" s="18"/>
      <c r="Z146" s="18"/>
      <c r="AG146" s="10">
        <v>38</v>
      </c>
    </row>
    <row r="147" spans="1:33" s="10" customFormat="1" ht="46.5" x14ac:dyDescent="0.35">
      <c r="A147" s="7">
        <v>145</v>
      </c>
      <c r="B147" s="7" t="s">
        <v>327</v>
      </c>
      <c r="C147" s="7" t="s">
        <v>328</v>
      </c>
      <c r="D147" s="7" t="s">
        <v>71</v>
      </c>
      <c r="E147" s="7">
        <f>Таблица19103[[#This Row],[Грунт]]+Таблица19103[[#This Row],[Щебень]]+Таблица19103[[#This Row],[Асфальт]]+Таблица19103[[#This Row],[Бетон]]</f>
        <v>1.4</v>
      </c>
      <c r="F147" s="8">
        <v>1.4</v>
      </c>
      <c r="G147" s="8"/>
      <c r="H147" s="8"/>
      <c r="I147" s="8"/>
      <c r="J147" s="8"/>
      <c r="K147" s="9" t="s">
        <v>23</v>
      </c>
      <c r="N147" s="10" t="b">
        <f>OR(Таблица19103[[#This Row],[Щебень]]&gt;0,Таблица19103[[#This Row],[Асфальт]]&gt;0,Таблица19103[[#This Row],[Бетон]]&gt;0)</f>
        <v>0</v>
      </c>
      <c r="Q147" s="10">
        <v>143</v>
      </c>
      <c r="U147" s="18"/>
      <c r="V147" s="18">
        <f>Таблица19103[[#This Row],[Грунт]]+Таблица19103[[#This Row],[Щебень]]+Таблица19103[[#This Row],[Асфальт]]+Таблица19103[[#This Row],[Бетон]]</f>
        <v>1.4</v>
      </c>
      <c r="W147" s="18"/>
      <c r="X147" s="18"/>
      <c r="Y147" s="18"/>
      <c r="Z147" s="18"/>
      <c r="AG147" s="10">
        <v>39</v>
      </c>
    </row>
    <row r="148" spans="1:33" s="10" customFormat="1" ht="46.5" x14ac:dyDescent="0.35">
      <c r="A148" s="7">
        <v>146</v>
      </c>
      <c r="B148" s="7" t="s">
        <v>329</v>
      </c>
      <c r="C148" s="7" t="s">
        <v>330</v>
      </c>
      <c r="D148" s="7" t="s">
        <v>203</v>
      </c>
      <c r="E148" s="32">
        <f>Таблица19103[[#This Row],[Грунт]]+Таблица19103[[#This Row],[Щебень]]+Таблица19103[[#This Row],[Асфальт]]+Таблица19103[[#This Row],[Бетон]]</f>
        <v>6.1000000000000005</v>
      </c>
      <c r="F148" s="8">
        <v>4.2</v>
      </c>
      <c r="G148" s="8">
        <v>0.4</v>
      </c>
      <c r="H148" s="8">
        <v>0.6</v>
      </c>
      <c r="I148" s="8">
        <v>0.9</v>
      </c>
      <c r="J148" s="8"/>
      <c r="K148" s="9" t="s">
        <v>23</v>
      </c>
      <c r="N148" s="10" t="b">
        <f>OR(Таблица19103[[#This Row],[Щебень]]&gt;0,Таблица19103[[#This Row],[Асфальт]]&gt;0,Таблица19103[[#This Row],[Бетон]]&gt;0)</f>
        <v>1</v>
      </c>
      <c r="O148" s="10">
        <v>1</v>
      </c>
      <c r="Q148" s="10">
        <v>144</v>
      </c>
      <c r="U148" s="18"/>
      <c r="V148" s="18">
        <f>Таблица19103[[#This Row],[Грунт]]+Таблица19103[[#This Row],[Щебень]]+Таблица19103[[#This Row],[Асфальт]]+Таблица19103[[#This Row],[Бетон]]</f>
        <v>6.1000000000000005</v>
      </c>
      <c r="W148" s="18"/>
      <c r="X148" s="18"/>
      <c r="Y148" s="18"/>
      <c r="Z148" s="18"/>
      <c r="AG148" s="10">
        <v>40</v>
      </c>
    </row>
    <row r="149" spans="1:33" s="10" customFormat="1" ht="46.5" x14ac:dyDescent="0.35">
      <c r="A149" s="7">
        <v>147</v>
      </c>
      <c r="B149" s="7" t="s">
        <v>331</v>
      </c>
      <c r="C149" s="7" t="s">
        <v>332</v>
      </c>
      <c r="D149" s="7" t="s">
        <v>203</v>
      </c>
      <c r="E149" s="32">
        <f>Таблица19103[[#This Row],[Грунт]]+Таблица19103[[#This Row],[Щебень]]+Таблица19103[[#This Row],[Асфальт]]+Таблица19103[[#This Row],[Бетон]]</f>
        <v>1.5</v>
      </c>
      <c r="F149" s="8">
        <v>1.5</v>
      </c>
      <c r="G149" s="8"/>
      <c r="H149" s="8"/>
      <c r="I149" s="8"/>
      <c r="J149" s="8"/>
      <c r="N149" s="10" t="b">
        <f>OR(Таблица19103[[#This Row],[Щебень]]&gt;0,Таблица19103[[#This Row],[Асфальт]]&gt;0,Таблица19103[[#This Row],[Бетон]]&gt;0)</f>
        <v>0</v>
      </c>
      <c r="Q149" s="10">
        <v>145</v>
      </c>
      <c r="U149" s="18"/>
      <c r="V149" s="18">
        <f>Таблица19103[[#This Row],[Грунт]]+Таблица19103[[#This Row],[Щебень]]+Таблица19103[[#This Row],[Асфальт]]+Таблица19103[[#This Row],[Бетон]]</f>
        <v>1.5</v>
      </c>
      <c r="W149" s="18"/>
      <c r="X149" s="18"/>
      <c r="Y149" s="18"/>
      <c r="Z149" s="18"/>
      <c r="AG149" s="10">
        <v>41</v>
      </c>
    </row>
    <row r="150" spans="1:33" s="10" customFormat="1" ht="46.5" x14ac:dyDescent="0.35">
      <c r="A150" s="7">
        <v>148</v>
      </c>
      <c r="B150" s="7" t="s">
        <v>333</v>
      </c>
      <c r="C150" s="7" t="s">
        <v>334</v>
      </c>
      <c r="D150" s="7" t="s">
        <v>203</v>
      </c>
      <c r="E150" s="32">
        <f>Таблица19103[[#This Row],[Грунт]]+Таблица19103[[#This Row],[Щебень]]+Таблица19103[[#This Row],[Асфальт]]+Таблица19103[[#This Row],[Бетон]]</f>
        <v>1</v>
      </c>
      <c r="F150" s="8">
        <v>1</v>
      </c>
      <c r="G150" s="8"/>
      <c r="H150" s="8"/>
      <c r="I150" s="8"/>
      <c r="J150" s="8"/>
      <c r="N150" s="10" t="b">
        <f>OR(Таблица19103[[#This Row],[Щебень]]&gt;0,Таблица19103[[#This Row],[Асфальт]]&gt;0,Таблица19103[[#This Row],[Бетон]]&gt;0)</f>
        <v>0</v>
      </c>
      <c r="Q150" s="10">
        <v>146</v>
      </c>
      <c r="U150" s="18"/>
      <c r="V150" s="18">
        <f>Таблица19103[[#This Row],[Грунт]]+Таблица19103[[#This Row],[Щебень]]+Таблица19103[[#This Row],[Асфальт]]+Таблица19103[[#This Row],[Бетон]]</f>
        <v>1</v>
      </c>
      <c r="W150" s="18"/>
      <c r="X150" s="18"/>
      <c r="Y150" s="18"/>
      <c r="Z150" s="18"/>
      <c r="AG150" s="10">
        <v>42</v>
      </c>
    </row>
    <row r="151" spans="1:33" s="10" customFormat="1" ht="46.5" x14ac:dyDescent="0.35">
      <c r="A151" s="7">
        <v>149</v>
      </c>
      <c r="B151" s="7" t="s">
        <v>335</v>
      </c>
      <c r="C151" s="7" t="s">
        <v>336</v>
      </c>
      <c r="D151" s="7" t="s">
        <v>203</v>
      </c>
      <c r="E151" s="32">
        <f>Таблица19103[[#This Row],[Грунт]]+Таблица19103[[#This Row],[Щебень]]+Таблица19103[[#This Row],[Асфальт]]+Таблица19103[[#This Row],[Бетон]]</f>
        <v>0.8</v>
      </c>
      <c r="F151" s="8">
        <v>0.8</v>
      </c>
      <c r="G151" s="8"/>
      <c r="H151" s="8"/>
      <c r="I151" s="8"/>
      <c r="J151" s="8"/>
      <c r="N151" s="10" t="b">
        <f>OR(Таблица19103[[#This Row],[Щебень]]&gt;0,Таблица19103[[#This Row],[Асфальт]]&gt;0,Таблица19103[[#This Row],[Бетон]]&gt;0)</f>
        <v>0</v>
      </c>
      <c r="Q151" s="10">
        <v>147</v>
      </c>
      <c r="U151" s="18"/>
      <c r="V151" s="18">
        <f>Таблица19103[[#This Row],[Грунт]]+Таблица19103[[#This Row],[Щебень]]+Таблица19103[[#This Row],[Асфальт]]+Таблица19103[[#This Row],[Бетон]]</f>
        <v>0.8</v>
      </c>
      <c r="W151" s="18"/>
      <c r="X151" s="18"/>
      <c r="Y151" s="18"/>
      <c r="Z151" s="18"/>
      <c r="AG151" s="10">
        <v>43</v>
      </c>
    </row>
    <row r="152" spans="1:33" s="10" customFormat="1" ht="46.5" x14ac:dyDescent="0.35">
      <c r="A152" s="7">
        <v>150</v>
      </c>
      <c r="B152" s="7" t="s">
        <v>337</v>
      </c>
      <c r="C152" s="7" t="s">
        <v>338</v>
      </c>
      <c r="D152" s="7" t="s">
        <v>203</v>
      </c>
      <c r="E152" s="32">
        <f>Таблица19103[[#This Row],[Грунт]]+Таблица19103[[#This Row],[Щебень]]+Таблица19103[[#This Row],[Асфальт]]+Таблица19103[[#This Row],[Бетон]]</f>
        <v>0.5</v>
      </c>
      <c r="F152" s="8">
        <v>0.5</v>
      </c>
      <c r="G152" s="8"/>
      <c r="H152" s="8"/>
      <c r="I152" s="8"/>
      <c r="J152" s="8"/>
      <c r="N152" s="10" t="b">
        <f>OR(Таблица19103[[#This Row],[Щебень]]&gt;0,Таблица19103[[#This Row],[Асфальт]]&gt;0,Таблица19103[[#This Row],[Бетон]]&gt;0)</f>
        <v>0</v>
      </c>
      <c r="Q152" s="10">
        <v>148</v>
      </c>
      <c r="U152" s="18"/>
      <c r="V152" s="18">
        <f>Таблица19103[[#This Row],[Грунт]]+Таблица19103[[#This Row],[Щебень]]+Таблица19103[[#This Row],[Асфальт]]+Таблица19103[[#This Row],[Бетон]]</f>
        <v>0.5</v>
      </c>
      <c r="W152" s="18"/>
      <c r="X152" s="18"/>
      <c r="Y152" s="18"/>
      <c r="Z152" s="18"/>
      <c r="AG152" s="10">
        <v>44</v>
      </c>
    </row>
    <row r="153" spans="1:33" s="10" customFormat="1" ht="46.5" x14ac:dyDescent="0.35">
      <c r="A153" s="7">
        <v>151</v>
      </c>
      <c r="B153" s="7" t="s">
        <v>339</v>
      </c>
      <c r="C153" s="7" t="s">
        <v>340</v>
      </c>
      <c r="D153" s="7" t="s">
        <v>203</v>
      </c>
      <c r="E153" s="32">
        <f>Таблица19103[[#This Row],[Грунт]]+Таблица19103[[#This Row],[Щебень]]+Таблица19103[[#This Row],[Асфальт]]+Таблица19103[[#This Row],[Бетон]]</f>
        <v>0.7</v>
      </c>
      <c r="F153" s="8">
        <v>0.7</v>
      </c>
      <c r="G153" s="8"/>
      <c r="H153" s="8"/>
      <c r="I153" s="8"/>
      <c r="J153" s="8"/>
      <c r="N153" s="10" t="b">
        <f>OR(Таблица19103[[#This Row],[Щебень]]&gt;0,Таблица19103[[#This Row],[Асфальт]]&gt;0,Таблица19103[[#This Row],[Бетон]]&gt;0)</f>
        <v>0</v>
      </c>
      <c r="Q153" s="10">
        <v>149</v>
      </c>
      <c r="U153" s="18"/>
      <c r="V153" s="18">
        <f>Таблица19103[[#This Row],[Грунт]]+Таблица19103[[#This Row],[Щебень]]+Таблица19103[[#This Row],[Асфальт]]+Таблица19103[[#This Row],[Бетон]]</f>
        <v>0.7</v>
      </c>
      <c r="W153" s="18"/>
      <c r="X153" s="18"/>
      <c r="Y153" s="18"/>
      <c r="Z153" s="18"/>
      <c r="AG153" s="10">
        <v>45</v>
      </c>
    </row>
    <row r="154" spans="1:33" s="10" customFormat="1" ht="46.5" x14ac:dyDescent="0.35">
      <c r="A154" s="7">
        <v>152</v>
      </c>
      <c r="B154" s="7" t="s">
        <v>341</v>
      </c>
      <c r="C154" s="7" t="s">
        <v>342</v>
      </c>
      <c r="D154" s="7" t="s">
        <v>203</v>
      </c>
      <c r="E154" s="32">
        <f>Таблица19103[[#This Row],[Грунт]]+Таблица19103[[#This Row],[Щебень]]+Таблица19103[[#This Row],[Асфальт]]+Таблица19103[[#This Row],[Бетон]]</f>
        <v>1</v>
      </c>
      <c r="F154" s="8">
        <v>1</v>
      </c>
      <c r="G154" s="8"/>
      <c r="H154" s="8"/>
      <c r="I154" s="8"/>
      <c r="J154" s="8"/>
      <c r="N154" s="10" t="b">
        <f>OR(Таблица19103[[#This Row],[Щебень]]&gt;0,Таблица19103[[#This Row],[Асфальт]]&gt;0,Таблица19103[[#This Row],[Бетон]]&gt;0)</f>
        <v>0</v>
      </c>
      <c r="Q154" s="10">
        <v>150</v>
      </c>
      <c r="U154" s="18"/>
      <c r="V154" s="18">
        <f>Таблица19103[[#This Row],[Грунт]]+Таблица19103[[#This Row],[Щебень]]+Таблица19103[[#This Row],[Асфальт]]+Таблица19103[[#This Row],[Бетон]]</f>
        <v>1</v>
      </c>
      <c r="W154" s="18"/>
      <c r="X154" s="18"/>
      <c r="Y154" s="18"/>
      <c r="Z154" s="18"/>
      <c r="AG154" s="10">
        <v>46</v>
      </c>
    </row>
    <row r="155" spans="1:33" s="10" customFormat="1" ht="46.5" x14ac:dyDescent="0.35">
      <c r="A155" s="7">
        <v>153</v>
      </c>
      <c r="B155" s="7" t="s">
        <v>343</v>
      </c>
      <c r="C155" s="7" t="s">
        <v>344</v>
      </c>
      <c r="D155" s="7" t="s">
        <v>203</v>
      </c>
      <c r="E155" s="32">
        <f>Таблица19103[[#This Row],[Грунт]]+Таблица19103[[#This Row],[Щебень]]+Таблица19103[[#This Row],[Асфальт]]+Таблица19103[[#This Row],[Бетон]]</f>
        <v>1.5</v>
      </c>
      <c r="F155" s="8">
        <v>1.5</v>
      </c>
      <c r="G155" s="8"/>
      <c r="H155" s="8"/>
      <c r="I155" s="8"/>
      <c r="J155" s="8"/>
      <c r="N155" s="10" t="b">
        <f>OR(Таблица19103[[#This Row],[Щебень]]&gt;0,Таблица19103[[#This Row],[Асфальт]]&gt;0,Таблица19103[[#This Row],[Бетон]]&gt;0)</f>
        <v>0</v>
      </c>
      <c r="Q155" s="10">
        <v>151</v>
      </c>
      <c r="U155" s="18"/>
      <c r="V155" s="18">
        <f>Таблица19103[[#This Row],[Грунт]]+Таблица19103[[#This Row],[Щебень]]+Таблица19103[[#This Row],[Асфальт]]+Таблица19103[[#This Row],[Бетон]]</f>
        <v>1.5</v>
      </c>
      <c r="W155" s="18"/>
      <c r="X155" s="18"/>
      <c r="Y155" s="18"/>
      <c r="Z155" s="18"/>
      <c r="AG155" s="10">
        <v>47</v>
      </c>
    </row>
    <row r="156" spans="1:33" s="10" customFormat="1" ht="46.5" x14ac:dyDescent="0.35">
      <c r="A156" s="7">
        <v>154</v>
      </c>
      <c r="B156" s="7" t="s">
        <v>345</v>
      </c>
      <c r="C156" s="7" t="s">
        <v>346</v>
      </c>
      <c r="D156" s="7" t="s">
        <v>203</v>
      </c>
      <c r="E156" s="32">
        <f>Таблица19103[[#This Row],[Грунт]]+Таблица19103[[#This Row],[Щебень]]+Таблица19103[[#This Row],[Асфальт]]+Таблица19103[[#This Row],[Бетон]]</f>
        <v>0.8</v>
      </c>
      <c r="F156" s="8">
        <v>0.8</v>
      </c>
      <c r="G156" s="8"/>
      <c r="H156" s="8"/>
      <c r="I156" s="8"/>
      <c r="J156" s="8"/>
      <c r="N156" s="10" t="b">
        <f>OR(Таблица19103[[#This Row],[Щебень]]&gt;0,Таблица19103[[#This Row],[Асфальт]]&gt;0,Таблица19103[[#This Row],[Бетон]]&gt;0)</f>
        <v>0</v>
      </c>
      <c r="Q156" s="10">
        <v>152</v>
      </c>
      <c r="U156" s="18"/>
      <c r="V156" s="18">
        <f>Таблица19103[[#This Row],[Грунт]]+Таблица19103[[#This Row],[Щебень]]+Таблица19103[[#This Row],[Асфальт]]+Таблица19103[[#This Row],[Бетон]]</f>
        <v>0.8</v>
      </c>
      <c r="W156" s="18"/>
      <c r="X156" s="18"/>
      <c r="Y156" s="18"/>
      <c r="Z156" s="18"/>
      <c r="AG156" s="10">
        <v>48</v>
      </c>
    </row>
    <row r="157" spans="1:33" s="10" customFormat="1" ht="46.5" x14ac:dyDescent="0.35">
      <c r="A157" s="7">
        <v>155</v>
      </c>
      <c r="B157" s="7" t="s">
        <v>347</v>
      </c>
      <c r="C157" s="7" t="s">
        <v>348</v>
      </c>
      <c r="D157" s="7" t="s">
        <v>203</v>
      </c>
      <c r="E157" s="32">
        <f>Таблица19103[[#This Row],[Грунт]]+Таблица19103[[#This Row],[Щебень]]+Таблица19103[[#This Row],[Асфальт]]+Таблица19103[[#This Row],[Бетон]]</f>
        <v>0.5</v>
      </c>
      <c r="F157" s="8">
        <v>0.5</v>
      </c>
      <c r="G157" s="8"/>
      <c r="H157" s="8"/>
      <c r="I157" s="8"/>
      <c r="J157" s="8"/>
      <c r="N157" s="10" t="b">
        <f>OR(Таблица19103[[#This Row],[Щебень]]&gt;0,Таблица19103[[#This Row],[Асфальт]]&gt;0,Таблица19103[[#This Row],[Бетон]]&gt;0)</f>
        <v>0</v>
      </c>
      <c r="Q157" s="10">
        <v>153</v>
      </c>
      <c r="U157" s="18"/>
      <c r="V157" s="18">
        <f>Таблица19103[[#This Row],[Грунт]]+Таблица19103[[#This Row],[Щебень]]+Таблица19103[[#This Row],[Асфальт]]+Таблица19103[[#This Row],[Бетон]]</f>
        <v>0.5</v>
      </c>
      <c r="W157" s="18"/>
      <c r="X157" s="18"/>
      <c r="Y157" s="18"/>
      <c r="Z157" s="18"/>
      <c r="AG157" s="10">
        <v>49</v>
      </c>
    </row>
    <row r="158" spans="1:33" s="10" customFormat="1" ht="46.5" x14ac:dyDescent="0.35">
      <c r="A158" s="7">
        <v>156</v>
      </c>
      <c r="B158" s="7" t="s">
        <v>349</v>
      </c>
      <c r="C158" s="7" t="s">
        <v>350</v>
      </c>
      <c r="D158" s="7" t="s">
        <v>203</v>
      </c>
      <c r="E158" s="32">
        <f>Таблица19103[[#This Row],[Грунт]]+Таблица19103[[#This Row],[Щебень]]+Таблица19103[[#This Row],[Асфальт]]+Таблица19103[[#This Row],[Бетон]]</f>
        <v>1.5</v>
      </c>
      <c r="F158" s="8">
        <v>1.5</v>
      </c>
      <c r="G158" s="8"/>
      <c r="H158" s="8"/>
      <c r="I158" s="8"/>
      <c r="J158" s="8"/>
      <c r="N158" s="10" t="b">
        <f>OR(Таблица19103[[#This Row],[Щебень]]&gt;0,Таблица19103[[#This Row],[Асфальт]]&gt;0,Таблица19103[[#This Row],[Бетон]]&gt;0)</f>
        <v>0</v>
      </c>
      <c r="Q158" s="10">
        <v>154</v>
      </c>
      <c r="U158" s="18"/>
      <c r="V158" s="18">
        <f>Таблица19103[[#This Row],[Грунт]]+Таблица19103[[#This Row],[Щебень]]+Таблица19103[[#This Row],[Асфальт]]+Таблица19103[[#This Row],[Бетон]]</f>
        <v>1.5</v>
      </c>
      <c r="W158" s="18"/>
      <c r="X158" s="18"/>
      <c r="Y158" s="18"/>
      <c r="Z158" s="18"/>
      <c r="AG158" s="10">
        <v>50</v>
      </c>
    </row>
    <row r="159" spans="1:33" s="10" customFormat="1" ht="46.5" x14ac:dyDescent="0.35">
      <c r="A159" s="7">
        <v>157</v>
      </c>
      <c r="B159" s="7" t="s">
        <v>351</v>
      </c>
      <c r="C159" s="7" t="s">
        <v>352</v>
      </c>
      <c r="D159" s="7" t="s">
        <v>203</v>
      </c>
      <c r="E159" s="32">
        <f>Таблица19103[[#This Row],[Грунт]]+Таблица19103[[#This Row],[Щебень]]+Таблица19103[[#This Row],[Асфальт]]+Таблица19103[[#This Row],[Бетон]]</f>
        <v>0.7</v>
      </c>
      <c r="F159" s="8">
        <v>0.7</v>
      </c>
      <c r="G159" s="8"/>
      <c r="H159" s="8"/>
      <c r="I159" s="8"/>
      <c r="J159" s="8"/>
      <c r="N159" s="10" t="b">
        <f>OR(Таблица19103[[#This Row],[Щебень]]&gt;0,Таблица19103[[#This Row],[Асфальт]]&gt;0,Таблица19103[[#This Row],[Бетон]]&gt;0)</f>
        <v>0</v>
      </c>
      <c r="Q159" s="10">
        <v>155</v>
      </c>
      <c r="U159" s="18"/>
      <c r="V159" s="18">
        <f>Таблица19103[[#This Row],[Грунт]]+Таблица19103[[#This Row],[Щебень]]+Таблица19103[[#This Row],[Асфальт]]+Таблица19103[[#This Row],[Бетон]]</f>
        <v>0.7</v>
      </c>
      <c r="W159" s="18"/>
      <c r="X159" s="18"/>
      <c r="Y159" s="18"/>
      <c r="Z159" s="18"/>
      <c r="AG159" s="10">
        <v>51</v>
      </c>
    </row>
    <row r="160" spans="1:33" s="10" customFormat="1" ht="46.5" x14ac:dyDescent="0.35">
      <c r="A160" s="7">
        <v>158</v>
      </c>
      <c r="B160" s="7" t="s">
        <v>353</v>
      </c>
      <c r="C160" s="7" t="s">
        <v>354</v>
      </c>
      <c r="D160" s="7" t="s">
        <v>203</v>
      </c>
      <c r="E160" s="32">
        <f>Таблица19103[[#This Row],[Грунт]]+Таблица19103[[#This Row],[Щебень]]+Таблица19103[[#This Row],[Асфальт]]+Таблица19103[[#This Row],[Бетон]]</f>
        <v>0.5</v>
      </c>
      <c r="F160" s="8">
        <v>0.5</v>
      </c>
      <c r="G160" s="8"/>
      <c r="H160" s="8"/>
      <c r="I160" s="8"/>
      <c r="J160" s="8"/>
      <c r="N160" s="10" t="b">
        <f>OR(Таблица19103[[#This Row],[Щебень]]&gt;0,Таблица19103[[#This Row],[Асфальт]]&gt;0,Таблица19103[[#This Row],[Бетон]]&gt;0)</f>
        <v>0</v>
      </c>
      <c r="Q160" s="10">
        <v>156</v>
      </c>
      <c r="U160" s="18"/>
      <c r="V160" s="18">
        <f>Таблица19103[[#This Row],[Грунт]]+Таблица19103[[#This Row],[Щебень]]+Таблица19103[[#This Row],[Асфальт]]+Таблица19103[[#This Row],[Бетон]]</f>
        <v>0.5</v>
      </c>
      <c r="W160" s="18"/>
      <c r="X160" s="18"/>
      <c r="Y160" s="18"/>
      <c r="Z160" s="18"/>
      <c r="AG160" s="10">
        <v>52</v>
      </c>
    </row>
    <row r="161" spans="1:33" s="10" customFormat="1" ht="46.5" x14ac:dyDescent="0.35">
      <c r="A161" s="7">
        <v>159</v>
      </c>
      <c r="B161" s="7" t="s">
        <v>355</v>
      </c>
      <c r="C161" s="7" t="s">
        <v>356</v>
      </c>
      <c r="D161" s="7" t="s">
        <v>203</v>
      </c>
      <c r="E161" s="32">
        <f>Таблица19103[[#This Row],[Грунт]]+Таблица19103[[#This Row],[Щебень]]+Таблица19103[[#This Row],[Асфальт]]+Таблица19103[[#This Row],[Бетон]]</f>
        <v>0.4</v>
      </c>
      <c r="F161" s="8">
        <v>0.4</v>
      </c>
      <c r="G161" s="8"/>
      <c r="H161" s="8"/>
      <c r="I161" s="8"/>
      <c r="J161" s="8"/>
      <c r="N161" s="10" t="b">
        <f>OR(Таблица19103[[#This Row],[Щебень]]&gt;0,Таблица19103[[#This Row],[Асфальт]]&gt;0,Таблица19103[[#This Row],[Бетон]]&gt;0)</f>
        <v>0</v>
      </c>
      <c r="Q161" s="10">
        <v>157</v>
      </c>
      <c r="U161" s="18"/>
      <c r="V161" s="18">
        <f>Таблица19103[[#This Row],[Грунт]]+Таблица19103[[#This Row],[Щебень]]+Таблица19103[[#This Row],[Асфальт]]+Таблица19103[[#This Row],[Бетон]]</f>
        <v>0.4</v>
      </c>
      <c r="W161" s="18"/>
      <c r="X161" s="18"/>
      <c r="Y161" s="18"/>
      <c r="Z161" s="18"/>
      <c r="AG161" s="10">
        <v>53</v>
      </c>
    </row>
    <row r="162" spans="1:33" s="10" customFormat="1" ht="46.5" x14ac:dyDescent="0.35">
      <c r="A162" s="7">
        <v>160</v>
      </c>
      <c r="B162" s="7" t="s">
        <v>357</v>
      </c>
      <c r="C162" s="7" t="s">
        <v>358</v>
      </c>
      <c r="D162" s="7" t="s">
        <v>94</v>
      </c>
      <c r="E162" s="7">
        <f>Таблица19103[[#This Row],[Грунт]]+Таблица19103[[#This Row],[Щебень]]+Таблица19103[[#This Row],[Асфальт]]+Таблица19103[[#This Row],[Бетон]]</f>
        <v>0.65</v>
      </c>
      <c r="F162" s="8"/>
      <c r="G162" s="8"/>
      <c r="H162" s="8">
        <v>0.65</v>
      </c>
      <c r="I162" s="8"/>
      <c r="J162" s="8"/>
      <c r="N162" s="10" t="b">
        <f>OR(Таблица19103[[#This Row],[Щебень]]&gt;0,Таблица19103[[#This Row],[Асфальт]]&gt;0,Таблица19103[[#This Row],[Бетон]]&gt;0)</f>
        <v>1</v>
      </c>
      <c r="O162" s="10">
        <v>1</v>
      </c>
      <c r="Q162" s="10">
        <v>158</v>
      </c>
      <c r="U162" s="18"/>
      <c r="V162" s="18">
        <f>Таблица19103[[#This Row],[Грунт]]+Таблица19103[[#This Row],[Щебень]]+Таблица19103[[#This Row],[Асфальт]]+Таблица19103[[#This Row],[Бетон]]</f>
        <v>0.65</v>
      </c>
      <c r="W162" s="18"/>
      <c r="X162" s="18"/>
      <c r="Y162" s="18"/>
      <c r="Z162" s="18"/>
      <c r="AG162" s="10">
        <v>54</v>
      </c>
    </row>
    <row r="163" spans="1:33" s="10" customFormat="1" ht="46.5" x14ac:dyDescent="0.35">
      <c r="A163" s="7">
        <v>161</v>
      </c>
      <c r="B163" s="7" t="s">
        <v>359</v>
      </c>
      <c r="C163" s="7" t="s">
        <v>360</v>
      </c>
      <c r="D163" s="7" t="s">
        <v>94</v>
      </c>
      <c r="E163" s="7">
        <f>Таблица19103[[#This Row],[Грунт]]+Таблица19103[[#This Row],[Щебень]]+Таблица19103[[#This Row],[Асфальт]]+Таблица19103[[#This Row],[Бетон]]</f>
        <v>0.8</v>
      </c>
      <c r="F163" s="8"/>
      <c r="G163" s="8"/>
      <c r="H163" s="8">
        <v>0.8</v>
      </c>
      <c r="I163" s="8"/>
      <c r="J163" s="8"/>
      <c r="N163" s="10" t="b">
        <f>OR(Таблица19103[[#This Row],[Щебень]]&gt;0,Таблица19103[[#This Row],[Асфальт]]&gt;0,Таблица19103[[#This Row],[Бетон]]&gt;0)</f>
        <v>1</v>
      </c>
      <c r="O163" s="10">
        <v>1</v>
      </c>
      <c r="Q163" s="10">
        <v>159</v>
      </c>
      <c r="U163" s="18"/>
      <c r="V163" s="18">
        <f>Таблица19103[[#This Row],[Грунт]]+Таблица19103[[#This Row],[Щебень]]+Таблица19103[[#This Row],[Асфальт]]+Таблица19103[[#This Row],[Бетон]]</f>
        <v>0.8</v>
      </c>
      <c r="W163" s="18"/>
      <c r="X163" s="18"/>
      <c r="Y163" s="18"/>
      <c r="Z163" s="18"/>
      <c r="AG163" s="10">
        <v>55</v>
      </c>
    </row>
    <row r="164" spans="1:33" s="10" customFormat="1" ht="46.5" x14ac:dyDescent="0.35">
      <c r="A164" s="7">
        <v>162</v>
      </c>
      <c r="B164" s="7" t="s">
        <v>361</v>
      </c>
      <c r="C164" s="7" t="s">
        <v>362</v>
      </c>
      <c r="D164" s="7" t="s">
        <v>94</v>
      </c>
      <c r="E164" s="7">
        <f>Таблица19103[[#This Row],[Грунт]]+Таблица19103[[#This Row],[Щебень]]+Таблица19103[[#This Row],[Асфальт]]+Таблица19103[[#This Row],[Бетон]]</f>
        <v>1.8</v>
      </c>
      <c r="F164" s="8"/>
      <c r="G164" s="8"/>
      <c r="H164" s="8">
        <v>1.8</v>
      </c>
      <c r="I164" s="8"/>
      <c r="J164" s="8"/>
      <c r="N164" s="10" t="b">
        <f>OR(Таблица19103[[#This Row],[Щебень]]&gt;0,Таблица19103[[#This Row],[Асфальт]]&gt;0,Таблица19103[[#This Row],[Бетон]]&gt;0)</f>
        <v>1</v>
      </c>
      <c r="O164" s="10">
        <v>1</v>
      </c>
      <c r="Q164" s="10">
        <v>160</v>
      </c>
      <c r="U164" s="18"/>
      <c r="V164" s="18">
        <f>Таблица19103[[#This Row],[Грунт]]+Таблица19103[[#This Row],[Щебень]]+Таблица19103[[#This Row],[Асфальт]]+Таблица19103[[#This Row],[Бетон]]</f>
        <v>1.8</v>
      </c>
      <c r="W164" s="18"/>
      <c r="X164" s="18"/>
      <c r="Y164" s="18"/>
      <c r="Z164" s="18"/>
      <c r="AG164" s="10">
        <v>56</v>
      </c>
    </row>
    <row r="165" spans="1:33" s="10" customFormat="1" ht="46.5" x14ac:dyDescent="0.35">
      <c r="A165" s="7">
        <v>163</v>
      </c>
      <c r="B165" s="7" t="s">
        <v>363</v>
      </c>
      <c r="C165" s="7" t="s">
        <v>364</v>
      </c>
      <c r="D165" s="7" t="s">
        <v>94</v>
      </c>
      <c r="E165" s="7">
        <f>Таблица19103[[#This Row],[Грунт]]+Таблица19103[[#This Row],[Щебень]]+Таблица19103[[#This Row],[Асфальт]]+Таблица19103[[#This Row],[Бетон]]</f>
        <v>0.55000000000000004</v>
      </c>
      <c r="F165" s="8"/>
      <c r="G165" s="8"/>
      <c r="H165" s="8">
        <v>0.55000000000000004</v>
      </c>
      <c r="I165" s="8"/>
      <c r="J165" s="8"/>
      <c r="N165" s="10" t="b">
        <f>OR(Таблица19103[[#This Row],[Щебень]]&gt;0,Таблица19103[[#This Row],[Асфальт]]&gt;0,Таблица19103[[#This Row],[Бетон]]&gt;0)</f>
        <v>1</v>
      </c>
      <c r="O165" s="10">
        <v>1</v>
      </c>
      <c r="Q165" s="10">
        <v>161</v>
      </c>
      <c r="U165" s="18"/>
      <c r="V165" s="18">
        <f>Таблица19103[[#This Row],[Грунт]]+Таблица19103[[#This Row],[Щебень]]+Таблица19103[[#This Row],[Асфальт]]+Таблица19103[[#This Row],[Бетон]]</f>
        <v>0.55000000000000004</v>
      </c>
      <c r="W165" s="18"/>
      <c r="X165" s="18"/>
      <c r="Y165" s="18"/>
      <c r="Z165" s="18"/>
      <c r="AG165" s="10">
        <v>57</v>
      </c>
    </row>
    <row r="166" spans="1:33" s="10" customFormat="1" ht="46.5" x14ac:dyDescent="0.35">
      <c r="A166" s="7">
        <v>164</v>
      </c>
      <c r="B166" s="7" t="s">
        <v>365</v>
      </c>
      <c r="C166" s="7" t="s">
        <v>366</v>
      </c>
      <c r="D166" s="7" t="s">
        <v>94</v>
      </c>
      <c r="E166" s="7">
        <f>Таблица19103[[#This Row],[Грунт]]+Таблица19103[[#This Row],[Щебень]]+Таблица19103[[#This Row],[Асфальт]]+Таблица19103[[#This Row],[Бетон]]</f>
        <v>1.3</v>
      </c>
      <c r="F166" s="8">
        <v>1.3</v>
      </c>
      <c r="G166" s="8"/>
      <c r="H166" s="8"/>
      <c r="I166" s="8"/>
      <c r="J166" s="8"/>
      <c r="N166" s="10" t="b">
        <f>OR(Таблица19103[[#This Row],[Щебень]]&gt;0,Таблица19103[[#This Row],[Асфальт]]&gt;0,Таблица19103[[#This Row],[Бетон]]&gt;0)</f>
        <v>0</v>
      </c>
      <c r="Q166" s="10">
        <v>162</v>
      </c>
      <c r="U166" s="18"/>
      <c r="V166" s="18">
        <f>Таблица19103[[#This Row],[Грунт]]+Таблица19103[[#This Row],[Щебень]]+Таблица19103[[#This Row],[Асфальт]]+Таблица19103[[#This Row],[Бетон]]</f>
        <v>1.3</v>
      </c>
      <c r="W166" s="18"/>
      <c r="X166" s="18"/>
      <c r="Y166" s="18"/>
      <c r="Z166" s="18"/>
      <c r="AG166" s="10">
        <v>58</v>
      </c>
    </row>
    <row r="167" spans="1:33" s="10" customFormat="1" ht="46.5" x14ac:dyDescent="0.35">
      <c r="A167" s="7">
        <v>165</v>
      </c>
      <c r="B167" s="7" t="s">
        <v>367</v>
      </c>
      <c r="C167" s="7" t="s">
        <v>368</v>
      </c>
      <c r="D167" s="7" t="s">
        <v>94</v>
      </c>
      <c r="E167" s="7">
        <f>Таблица19103[[#This Row],[Грунт]]+Таблица19103[[#This Row],[Щебень]]+Таблица19103[[#This Row],[Асфальт]]+Таблица19103[[#This Row],[Бетон]]</f>
        <v>0.5</v>
      </c>
      <c r="F167" s="8">
        <v>0.5</v>
      </c>
      <c r="G167" s="8"/>
      <c r="H167" s="8"/>
      <c r="I167" s="8"/>
      <c r="J167" s="8"/>
      <c r="N167" s="10" t="b">
        <f>OR(Таблица19103[[#This Row],[Щебень]]&gt;0,Таблица19103[[#This Row],[Асфальт]]&gt;0,Таблица19103[[#This Row],[Бетон]]&gt;0)</f>
        <v>0</v>
      </c>
      <c r="Q167" s="10">
        <v>163</v>
      </c>
      <c r="U167" s="18"/>
      <c r="V167" s="18">
        <f>Таблица19103[[#This Row],[Грунт]]+Таблица19103[[#This Row],[Щебень]]+Таблица19103[[#This Row],[Асфальт]]+Таблица19103[[#This Row],[Бетон]]</f>
        <v>0.5</v>
      </c>
      <c r="W167" s="18"/>
      <c r="X167" s="18"/>
      <c r="Y167" s="18"/>
      <c r="Z167" s="18"/>
      <c r="AG167" s="10">
        <v>59</v>
      </c>
    </row>
    <row r="168" spans="1:33" s="10" customFormat="1" ht="46.5" x14ac:dyDescent="0.35">
      <c r="A168" s="7">
        <v>166</v>
      </c>
      <c r="B168" s="7" t="s">
        <v>369</v>
      </c>
      <c r="C168" s="7" t="s">
        <v>370</v>
      </c>
      <c r="D168" s="7" t="s">
        <v>94</v>
      </c>
      <c r="E168" s="7">
        <f>Таблица19103[[#This Row],[Грунт]]+Таблица19103[[#This Row],[Щебень]]+Таблица19103[[#This Row],[Асфальт]]+Таблица19103[[#This Row],[Бетон]]</f>
        <v>5.2</v>
      </c>
      <c r="F168" s="8">
        <v>3.7</v>
      </c>
      <c r="G168" s="8"/>
      <c r="H168" s="8">
        <v>1.5</v>
      </c>
      <c r="I168" s="8"/>
      <c r="J168" s="8"/>
      <c r="N168" s="10" t="b">
        <f>OR(Таблица19103[[#This Row],[Щебень]]&gt;0,Таблица19103[[#This Row],[Асфальт]]&gt;0,Таблица19103[[#This Row],[Бетон]]&gt;0)</f>
        <v>1</v>
      </c>
      <c r="O168" s="10">
        <v>1</v>
      </c>
      <c r="Q168" s="10">
        <v>164</v>
      </c>
      <c r="U168" s="18"/>
      <c r="V168" s="18">
        <f>Таблица19103[[#This Row],[Грунт]]+Таблица19103[[#This Row],[Щебень]]+Таблица19103[[#This Row],[Асфальт]]+Таблица19103[[#This Row],[Бетон]]</f>
        <v>5.2</v>
      </c>
      <c r="W168" s="18"/>
      <c r="X168" s="18"/>
      <c r="Y168" s="18"/>
      <c r="Z168" s="18"/>
      <c r="AG168" s="10">
        <v>60</v>
      </c>
    </row>
    <row r="169" spans="1:33" s="10" customFormat="1" ht="46.5" x14ac:dyDescent="0.35">
      <c r="A169" s="7">
        <v>167</v>
      </c>
      <c r="B169" s="7" t="s">
        <v>371</v>
      </c>
      <c r="C169" s="7" t="s">
        <v>372</v>
      </c>
      <c r="D169" s="7" t="s">
        <v>94</v>
      </c>
      <c r="E169" s="7">
        <f>Таблица19103[[#This Row],[Грунт]]+Таблица19103[[#This Row],[Щебень]]+Таблица19103[[#This Row],[Асфальт]]+Таблица19103[[#This Row],[Бетон]]</f>
        <v>2.4</v>
      </c>
      <c r="F169" s="8">
        <v>0.4</v>
      </c>
      <c r="G169" s="8">
        <v>2</v>
      </c>
      <c r="H169" s="8"/>
      <c r="I169" s="8"/>
      <c r="J169" s="8"/>
      <c r="N169" s="10" t="b">
        <f>OR(Таблица19103[[#This Row],[Щебень]]&gt;0,Таблица19103[[#This Row],[Асфальт]]&gt;0,Таблица19103[[#This Row],[Бетон]]&gt;0)</f>
        <v>1</v>
      </c>
      <c r="O169" s="10">
        <v>1</v>
      </c>
      <c r="Q169" s="10">
        <v>165</v>
      </c>
      <c r="U169" s="18"/>
      <c r="V169" s="18">
        <f>Таблица19103[[#This Row],[Грунт]]+Таблица19103[[#This Row],[Щебень]]+Таблица19103[[#This Row],[Асфальт]]+Таблица19103[[#This Row],[Бетон]]</f>
        <v>2.4</v>
      </c>
      <c r="W169" s="18"/>
      <c r="X169" s="18"/>
      <c r="Y169" s="18"/>
      <c r="Z169" s="18"/>
      <c r="AG169" s="10">
        <v>61</v>
      </c>
    </row>
    <row r="170" spans="1:33" s="10" customFormat="1" ht="46.5" x14ac:dyDescent="0.35">
      <c r="A170" s="7">
        <v>168</v>
      </c>
      <c r="B170" s="7" t="s">
        <v>373</v>
      </c>
      <c r="C170" s="7" t="s">
        <v>374</v>
      </c>
      <c r="D170" s="7" t="s">
        <v>94</v>
      </c>
      <c r="E170" s="7">
        <f>Таблица19103[[#This Row],[Грунт]]+Таблица19103[[#This Row],[Щебень]]+Таблица19103[[#This Row],[Асфальт]]+Таблица19103[[#This Row],[Бетон]]</f>
        <v>0.95</v>
      </c>
      <c r="F170" s="8">
        <v>0.95</v>
      </c>
      <c r="G170" s="8"/>
      <c r="H170" s="8"/>
      <c r="I170" s="8"/>
      <c r="J170" s="8"/>
      <c r="N170" s="10" t="b">
        <f>OR(Таблица19103[[#This Row],[Щебень]]&gt;0,Таблица19103[[#This Row],[Асфальт]]&gt;0,Таблица19103[[#This Row],[Бетон]]&gt;0)</f>
        <v>0</v>
      </c>
      <c r="Q170" s="10">
        <v>166</v>
      </c>
      <c r="U170" s="18"/>
      <c r="V170" s="18">
        <f>Таблица19103[[#This Row],[Грунт]]+Таблица19103[[#This Row],[Щебень]]+Таблица19103[[#This Row],[Асфальт]]+Таблица19103[[#This Row],[Бетон]]</f>
        <v>0.95</v>
      </c>
      <c r="W170" s="18"/>
      <c r="X170" s="18"/>
      <c r="Y170" s="18"/>
      <c r="Z170" s="18"/>
      <c r="AG170" s="10">
        <v>62</v>
      </c>
    </row>
    <row r="171" spans="1:33" s="10" customFormat="1" ht="46.5" x14ac:dyDescent="0.35">
      <c r="A171" s="7">
        <v>169</v>
      </c>
      <c r="B171" s="7" t="s">
        <v>375</v>
      </c>
      <c r="C171" s="7" t="s">
        <v>376</v>
      </c>
      <c r="D171" s="7" t="s">
        <v>94</v>
      </c>
      <c r="E171" s="7">
        <f>Таблица19103[[#This Row],[Грунт]]+Таблица19103[[#This Row],[Щебень]]+Таблица19103[[#This Row],[Асфальт]]+Таблица19103[[#This Row],[Бетон]]</f>
        <v>1.1000000000000001</v>
      </c>
      <c r="F171" s="8">
        <v>1.1000000000000001</v>
      </c>
      <c r="G171" s="8"/>
      <c r="H171" s="8"/>
      <c r="I171" s="8"/>
      <c r="J171" s="8"/>
      <c r="N171" s="10" t="b">
        <f>OR(Таблица19103[[#This Row],[Щебень]]&gt;0,Таблица19103[[#This Row],[Асфальт]]&gt;0,Таблица19103[[#This Row],[Бетон]]&gt;0)</f>
        <v>0</v>
      </c>
      <c r="Q171" s="10">
        <v>167</v>
      </c>
      <c r="U171" s="18"/>
      <c r="V171" s="18">
        <f>Таблица19103[[#This Row],[Грунт]]+Таблица19103[[#This Row],[Щебень]]+Таблица19103[[#This Row],[Асфальт]]+Таблица19103[[#This Row],[Бетон]]</f>
        <v>1.1000000000000001</v>
      </c>
      <c r="W171" s="18"/>
      <c r="X171" s="18"/>
      <c r="Y171" s="18"/>
      <c r="Z171" s="18"/>
      <c r="AG171" s="10">
        <v>63</v>
      </c>
    </row>
    <row r="172" spans="1:33" s="10" customFormat="1" ht="46.5" x14ac:dyDescent="0.35">
      <c r="A172" s="7">
        <v>170</v>
      </c>
      <c r="B172" s="7" t="s">
        <v>377</v>
      </c>
      <c r="C172" s="7" t="s">
        <v>378</v>
      </c>
      <c r="D172" s="7" t="s">
        <v>94</v>
      </c>
      <c r="E172" s="7">
        <f>Таблица19103[[#This Row],[Грунт]]+Таблица19103[[#This Row],[Щебень]]+Таблица19103[[#This Row],[Асфальт]]+Таблица19103[[#This Row],[Бетон]]</f>
        <v>0.5</v>
      </c>
      <c r="F172" s="8">
        <v>0.5</v>
      </c>
      <c r="G172" s="8"/>
      <c r="H172" s="8"/>
      <c r="I172" s="8"/>
      <c r="J172" s="8"/>
      <c r="N172" s="10" t="b">
        <f>OR(Таблица19103[[#This Row],[Щебень]]&gt;0,Таблица19103[[#This Row],[Асфальт]]&gt;0,Таблица19103[[#This Row],[Бетон]]&gt;0)</f>
        <v>0</v>
      </c>
      <c r="Q172" s="10">
        <v>168</v>
      </c>
      <c r="U172" s="18"/>
      <c r="V172" s="18">
        <f>Таблица19103[[#This Row],[Грунт]]+Таблица19103[[#This Row],[Щебень]]+Таблица19103[[#This Row],[Асфальт]]+Таблица19103[[#This Row],[Бетон]]</f>
        <v>0.5</v>
      </c>
      <c r="W172" s="18"/>
      <c r="X172" s="18"/>
      <c r="Y172" s="18"/>
      <c r="Z172" s="18"/>
      <c r="AG172" s="10">
        <v>64</v>
      </c>
    </row>
    <row r="173" spans="1:33" s="10" customFormat="1" ht="46.5" x14ac:dyDescent="0.35">
      <c r="A173" s="7">
        <v>171</v>
      </c>
      <c r="B173" s="7" t="s">
        <v>379</v>
      </c>
      <c r="C173" s="7" t="s">
        <v>380</v>
      </c>
      <c r="D173" s="7" t="s">
        <v>94</v>
      </c>
      <c r="E173" s="7">
        <f>Таблица19103[[#This Row],[Грунт]]+Таблица19103[[#This Row],[Щебень]]+Таблица19103[[#This Row],[Асфальт]]+Таблица19103[[#This Row],[Бетон]]</f>
        <v>1.2</v>
      </c>
      <c r="F173" s="8">
        <v>1</v>
      </c>
      <c r="G173" s="8"/>
      <c r="H173" s="8">
        <v>0.2</v>
      </c>
      <c r="I173" s="8"/>
      <c r="J173" s="8"/>
      <c r="N173" s="10" t="b">
        <f>OR(Таблица19103[[#This Row],[Щебень]]&gt;0,Таблица19103[[#This Row],[Асфальт]]&gt;0,Таблица19103[[#This Row],[Бетон]]&gt;0)</f>
        <v>1</v>
      </c>
      <c r="O173" s="10">
        <v>1</v>
      </c>
      <c r="Q173" s="10">
        <v>169</v>
      </c>
      <c r="U173" s="18"/>
      <c r="V173" s="18">
        <f>Таблица19103[[#This Row],[Грунт]]+Таблица19103[[#This Row],[Щебень]]+Таблица19103[[#This Row],[Асфальт]]+Таблица19103[[#This Row],[Бетон]]</f>
        <v>1.2</v>
      </c>
      <c r="W173" s="18"/>
      <c r="X173" s="18"/>
      <c r="Y173" s="18"/>
      <c r="Z173" s="18"/>
      <c r="AG173" s="10">
        <v>65</v>
      </c>
    </row>
    <row r="174" spans="1:33" s="10" customFormat="1" ht="46.5" x14ac:dyDescent="0.35">
      <c r="A174" s="7">
        <v>172</v>
      </c>
      <c r="B174" s="7" t="s">
        <v>381</v>
      </c>
      <c r="C174" s="7" t="s">
        <v>382</v>
      </c>
      <c r="D174" s="7" t="s">
        <v>94</v>
      </c>
      <c r="E174" s="7">
        <f>Таблица19103[[#This Row],[Грунт]]+Таблица19103[[#This Row],[Щебень]]+Таблица19103[[#This Row],[Асфальт]]+Таблица19103[[#This Row],[Бетон]]</f>
        <v>0.6</v>
      </c>
      <c r="F174" s="8"/>
      <c r="G174" s="8">
        <v>0.6</v>
      </c>
      <c r="H174" s="8"/>
      <c r="I174" s="8"/>
      <c r="J174" s="8"/>
      <c r="N174" s="10" t="b">
        <f>OR(Таблица19103[[#This Row],[Щебень]]&gt;0,Таблица19103[[#This Row],[Асфальт]]&gt;0,Таблица19103[[#This Row],[Бетон]]&gt;0)</f>
        <v>1</v>
      </c>
      <c r="O174" s="10">
        <v>1</v>
      </c>
      <c r="Q174" s="10">
        <v>170</v>
      </c>
      <c r="U174" s="18"/>
      <c r="V174" s="18">
        <f>Таблица19103[[#This Row],[Грунт]]+Таблица19103[[#This Row],[Щебень]]+Таблица19103[[#This Row],[Асфальт]]+Таблица19103[[#This Row],[Бетон]]</f>
        <v>0.6</v>
      </c>
      <c r="W174" s="18"/>
      <c r="X174" s="18"/>
      <c r="Y174" s="18"/>
      <c r="Z174" s="18"/>
      <c r="AG174" s="10">
        <v>66</v>
      </c>
    </row>
    <row r="175" spans="1:33" s="10" customFormat="1" ht="46.5" x14ac:dyDescent="0.35">
      <c r="A175" s="7">
        <v>173</v>
      </c>
      <c r="B175" s="7" t="s">
        <v>383</v>
      </c>
      <c r="C175" s="7" t="s">
        <v>384</v>
      </c>
      <c r="D175" s="7" t="s">
        <v>184</v>
      </c>
      <c r="E175" s="7">
        <f>Таблица19103[[#This Row],[Грунт]]+Таблица19103[[#This Row],[Щебень]]+Таблица19103[[#This Row],[Асфальт]]+Таблица19103[[#This Row],[Бетон]]</f>
        <v>2</v>
      </c>
      <c r="F175" s="33">
        <v>0.2</v>
      </c>
      <c r="G175" s="8">
        <v>0.3</v>
      </c>
      <c r="H175" s="8">
        <v>1</v>
      </c>
      <c r="I175" s="8">
        <v>0.5</v>
      </c>
      <c r="J175" s="8"/>
      <c r="K175" s="9" t="s">
        <v>23</v>
      </c>
      <c r="N175" s="10" t="b">
        <f>OR(Таблица19103[[#This Row],[Щебень]]&gt;0,Таблица19103[[#This Row],[Асфальт]]&gt;0,Таблица19103[[#This Row],[Бетон]]&gt;0)</f>
        <v>1</v>
      </c>
      <c r="O175" s="10">
        <v>1</v>
      </c>
      <c r="P175" s="10">
        <v>1.7</v>
      </c>
      <c r="Q175" s="10">
        <v>171</v>
      </c>
      <c r="U175" s="18"/>
      <c r="V175" s="18">
        <f>Таблица19103[[#This Row],[Грунт]]+Таблица19103[[#This Row],[Щебень]]+Таблица19103[[#This Row],[Асфальт]]+Таблица19103[[#This Row],[Бетон]]</f>
        <v>2</v>
      </c>
      <c r="W175" s="18"/>
      <c r="X175" s="18"/>
      <c r="Y175" s="18"/>
      <c r="Z175" s="18"/>
      <c r="AG175" s="10">
        <v>67</v>
      </c>
    </row>
    <row r="176" spans="1:33" s="10" customFormat="1" ht="46.5" x14ac:dyDescent="0.35">
      <c r="A176" s="7">
        <v>174</v>
      </c>
      <c r="B176" s="7" t="s">
        <v>385</v>
      </c>
      <c r="C176" s="7" t="s">
        <v>386</v>
      </c>
      <c r="D176" s="7" t="s">
        <v>184</v>
      </c>
      <c r="E176" s="7">
        <f>Таблица19103[[#This Row],[Грунт]]+Таблица19103[[#This Row],[Щебень]]+Таблица19103[[#This Row],[Асфальт]]+Таблица19103[[#This Row],[Бетон]]</f>
        <v>0.3</v>
      </c>
      <c r="F176" s="33">
        <v>0.3</v>
      </c>
      <c r="G176" s="8"/>
      <c r="H176" s="8"/>
      <c r="I176" s="8"/>
      <c r="J176" s="8"/>
      <c r="N176" s="10" t="b">
        <f>OR(Таблица19103[[#This Row],[Щебень]]&gt;0,Таблица19103[[#This Row],[Асфальт]]&gt;0,Таблица19103[[#This Row],[Бетон]]&gt;0)</f>
        <v>0</v>
      </c>
      <c r="Q176" s="10">
        <v>172</v>
      </c>
      <c r="U176" s="18"/>
      <c r="V176" s="18">
        <f>Таблица19103[[#This Row],[Грунт]]+Таблица19103[[#This Row],[Щебень]]+Таблица19103[[#This Row],[Асфальт]]+Таблица19103[[#This Row],[Бетон]]</f>
        <v>0.3</v>
      </c>
      <c r="W176" s="18"/>
      <c r="X176" s="18"/>
      <c r="Y176" s="18"/>
      <c r="Z176" s="18"/>
      <c r="AG176" s="10">
        <v>68</v>
      </c>
    </row>
    <row r="177" spans="1:33" s="10" customFormat="1" ht="46.5" x14ac:dyDescent="0.35">
      <c r="A177" s="7">
        <v>175</v>
      </c>
      <c r="B177" s="7" t="s">
        <v>387</v>
      </c>
      <c r="C177" s="7" t="s">
        <v>388</v>
      </c>
      <c r="D177" s="7" t="s">
        <v>184</v>
      </c>
      <c r="E177" s="7">
        <f>Таблица19103[[#This Row],[Грунт]]+Таблица19103[[#This Row],[Щебень]]+Таблица19103[[#This Row],[Асфальт]]+Таблица19103[[#This Row],[Бетон]]</f>
        <v>0.85</v>
      </c>
      <c r="F177" s="33">
        <v>0.85</v>
      </c>
      <c r="G177" s="8"/>
      <c r="H177" s="8"/>
      <c r="I177" s="8"/>
      <c r="J177" s="8"/>
      <c r="N177" s="10" t="b">
        <f>OR(Таблица19103[[#This Row],[Щебень]]&gt;0,Таблица19103[[#This Row],[Асфальт]]&gt;0,Таблица19103[[#This Row],[Бетон]]&gt;0)</f>
        <v>0</v>
      </c>
      <c r="Q177" s="10">
        <v>173</v>
      </c>
      <c r="U177" s="18"/>
      <c r="V177" s="18">
        <f>Таблица19103[[#This Row],[Грунт]]+Таблица19103[[#This Row],[Щебень]]+Таблица19103[[#This Row],[Асфальт]]+Таблица19103[[#This Row],[Бетон]]</f>
        <v>0.85</v>
      </c>
      <c r="W177" s="18"/>
      <c r="X177" s="18"/>
      <c r="Y177" s="18"/>
      <c r="Z177" s="18"/>
      <c r="AG177" s="10">
        <v>69</v>
      </c>
    </row>
    <row r="178" spans="1:33" s="10" customFormat="1" ht="46.5" x14ac:dyDescent="0.35">
      <c r="A178" s="7">
        <v>176</v>
      </c>
      <c r="B178" s="7" t="s">
        <v>389</v>
      </c>
      <c r="C178" s="7" t="s">
        <v>390</v>
      </c>
      <c r="D178" s="7" t="s">
        <v>184</v>
      </c>
      <c r="E178" s="7">
        <f>Таблица19103[[#This Row],[Грунт]]+Таблица19103[[#This Row],[Щебень]]+Таблица19103[[#This Row],[Асфальт]]+Таблица19103[[#This Row],[Бетон]]</f>
        <v>0.4</v>
      </c>
      <c r="F178" s="33">
        <v>0.4</v>
      </c>
      <c r="G178" s="8"/>
      <c r="H178" s="8"/>
      <c r="I178" s="8"/>
      <c r="J178" s="8"/>
      <c r="N178" s="10" t="b">
        <f>OR(Таблица19103[[#This Row],[Щебень]]&gt;0,Таблица19103[[#This Row],[Асфальт]]&gt;0,Таблица19103[[#This Row],[Бетон]]&gt;0)</f>
        <v>0</v>
      </c>
      <c r="Q178" s="10">
        <v>174</v>
      </c>
      <c r="U178" s="18"/>
      <c r="V178" s="18">
        <f>Таблица19103[[#This Row],[Грунт]]+Таблица19103[[#This Row],[Щебень]]+Таблица19103[[#This Row],[Асфальт]]+Таблица19103[[#This Row],[Бетон]]</f>
        <v>0.4</v>
      </c>
      <c r="W178" s="18"/>
      <c r="X178" s="18"/>
      <c r="Y178" s="18"/>
      <c r="Z178" s="18"/>
      <c r="AG178" s="10">
        <v>70</v>
      </c>
    </row>
    <row r="179" spans="1:33" s="10" customFormat="1" ht="46.5" x14ac:dyDescent="0.35">
      <c r="A179" s="7">
        <v>177</v>
      </c>
      <c r="B179" s="7" t="s">
        <v>391</v>
      </c>
      <c r="C179" s="7" t="s">
        <v>392</v>
      </c>
      <c r="D179" s="7" t="s">
        <v>184</v>
      </c>
      <c r="E179" s="7">
        <f>Таблица19103[[#This Row],[Грунт]]+Таблица19103[[#This Row],[Щебень]]+Таблица19103[[#This Row],[Асфальт]]+Таблица19103[[#This Row],[Бетон]]</f>
        <v>1.45</v>
      </c>
      <c r="F179" s="33">
        <v>1.45</v>
      </c>
      <c r="G179" s="8"/>
      <c r="H179" s="8"/>
      <c r="I179" s="8"/>
      <c r="J179" s="8"/>
      <c r="N179" s="10" t="b">
        <f>OR(Таблица19103[[#This Row],[Щебень]]&gt;0,Таблица19103[[#This Row],[Асфальт]]&gt;0,Таблица19103[[#This Row],[Бетон]]&gt;0)</f>
        <v>0</v>
      </c>
      <c r="Q179" s="10">
        <v>175</v>
      </c>
      <c r="U179" s="18"/>
      <c r="V179" s="18">
        <f>Таблица19103[[#This Row],[Грунт]]+Таблица19103[[#This Row],[Щебень]]+Таблица19103[[#This Row],[Асфальт]]+Таблица19103[[#This Row],[Бетон]]</f>
        <v>1.45</v>
      </c>
      <c r="W179" s="18"/>
      <c r="X179" s="18"/>
      <c r="Y179" s="18"/>
      <c r="Z179" s="18"/>
      <c r="AG179" s="10">
        <v>71</v>
      </c>
    </row>
    <row r="180" spans="1:33" s="10" customFormat="1" ht="46.5" x14ac:dyDescent="0.35">
      <c r="A180" s="7">
        <v>178</v>
      </c>
      <c r="B180" s="7" t="s">
        <v>393</v>
      </c>
      <c r="C180" s="7" t="s">
        <v>394</v>
      </c>
      <c r="D180" s="7" t="s">
        <v>184</v>
      </c>
      <c r="E180" s="7">
        <f>Таблица19103[[#This Row],[Грунт]]+Таблица19103[[#This Row],[Щебень]]+Таблица19103[[#This Row],[Асфальт]]+Таблица19103[[#This Row],[Бетон]]</f>
        <v>0.8</v>
      </c>
      <c r="F180" s="33">
        <v>0.8</v>
      </c>
      <c r="G180" s="8"/>
      <c r="H180" s="8"/>
      <c r="I180" s="8"/>
      <c r="J180" s="8"/>
      <c r="N180" s="10" t="b">
        <f>OR(Таблица19103[[#This Row],[Щебень]]&gt;0,Таблица19103[[#This Row],[Асфальт]]&gt;0,Таблица19103[[#This Row],[Бетон]]&gt;0)</f>
        <v>0</v>
      </c>
      <c r="Q180" s="10">
        <v>176</v>
      </c>
      <c r="U180" s="18"/>
      <c r="V180" s="18">
        <f>Таблица19103[[#This Row],[Грунт]]+Таблица19103[[#This Row],[Щебень]]+Таблица19103[[#This Row],[Асфальт]]+Таблица19103[[#This Row],[Бетон]]</f>
        <v>0.8</v>
      </c>
      <c r="W180" s="18"/>
      <c r="X180" s="18"/>
      <c r="Y180" s="18"/>
      <c r="Z180" s="18"/>
      <c r="AG180" s="10">
        <v>72</v>
      </c>
    </row>
    <row r="181" spans="1:33" s="10" customFormat="1" ht="46.5" x14ac:dyDescent="0.35">
      <c r="A181" s="7">
        <v>179</v>
      </c>
      <c r="B181" s="7" t="s">
        <v>395</v>
      </c>
      <c r="C181" s="7" t="s">
        <v>396</v>
      </c>
      <c r="D181" s="7" t="s">
        <v>184</v>
      </c>
      <c r="E181" s="7">
        <f>Таблица19103[[#This Row],[Грунт]]+Таблица19103[[#This Row],[Щебень]]+Таблица19103[[#This Row],[Асфальт]]+Таблица19103[[#This Row],[Бетон]]</f>
        <v>1.5</v>
      </c>
      <c r="F181" s="33">
        <v>1.5</v>
      </c>
      <c r="G181" s="8"/>
      <c r="H181" s="8"/>
      <c r="I181" s="8"/>
      <c r="J181" s="8"/>
      <c r="N181" s="10" t="b">
        <f>OR(Таблица19103[[#This Row],[Щебень]]&gt;0,Таблица19103[[#This Row],[Асфальт]]&gt;0,Таблица19103[[#This Row],[Бетон]]&gt;0)</f>
        <v>0</v>
      </c>
      <c r="Q181" s="10">
        <v>177</v>
      </c>
      <c r="U181" s="18"/>
      <c r="V181" s="18">
        <f>Таблица19103[[#This Row],[Грунт]]+Таблица19103[[#This Row],[Щебень]]+Таблица19103[[#This Row],[Асфальт]]+Таблица19103[[#This Row],[Бетон]]</f>
        <v>1.5</v>
      </c>
      <c r="W181" s="18"/>
      <c r="X181" s="18"/>
      <c r="Y181" s="18"/>
      <c r="Z181" s="18"/>
      <c r="AG181" s="10">
        <v>73</v>
      </c>
    </row>
    <row r="182" spans="1:33" s="10" customFormat="1" ht="46.5" x14ac:dyDescent="0.35">
      <c r="A182" s="7">
        <v>180</v>
      </c>
      <c r="B182" s="7" t="s">
        <v>397</v>
      </c>
      <c r="C182" s="7" t="s">
        <v>398</v>
      </c>
      <c r="D182" s="7" t="s">
        <v>184</v>
      </c>
      <c r="E182" s="7">
        <f>Таблица19103[[#This Row],[Грунт]]+Таблица19103[[#This Row],[Щебень]]+Таблица19103[[#This Row],[Асфальт]]+Таблица19103[[#This Row],[Бетон]]</f>
        <v>0.65</v>
      </c>
      <c r="F182" s="33">
        <v>0.65</v>
      </c>
      <c r="G182" s="8"/>
      <c r="H182" s="8"/>
      <c r="I182" s="8"/>
      <c r="J182" s="8"/>
      <c r="N182" s="10" t="b">
        <f>OR(Таблица19103[[#This Row],[Щебень]]&gt;0,Таблица19103[[#This Row],[Асфальт]]&gt;0,Таблица19103[[#This Row],[Бетон]]&gt;0)</f>
        <v>0</v>
      </c>
      <c r="Q182" s="10">
        <v>178</v>
      </c>
      <c r="U182" s="18"/>
      <c r="V182" s="18">
        <f>Таблица19103[[#This Row],[Грунт]]+Таблица19103[[#This Row],[Щебень]]+Таблица19103[[#This Row],[Асфальт]]+Таблица19103[[#This Row],[Бетон]]</f>
        <v>0.65</v>
      </c>
      <c r="W182" s="18"/>
      <c r="X182" s="18"/>
      <c r="Y182" s="18"/>
      <c r="Z182" s="18"/>
      <c r="AG182" s="10">
        <v>74</v>
      </c>
    </row>
    <row r="183" spans="1:33" s="10" customFormat="1" ht="46.5" x14ac:dyDescent="0.35">
      <c r="A183" s="7">
        <v>181</v>
      </c>
      <c r="B183" s="7" t="s">
        <v>399</v>
      </c>
      <c r="C183" s="7" t="s">
        <v>400</v>
      </c>
      <c r="D183" s="7" t="s">
        <v>184</v>
      </c>
      <c r="E183" s="7">
        <f>Таблица19103[[#This Row],[Грунт]]+Таблица19103[[#This Row],[Щебень]]+Таблица19103[[#This Row],[Асфальт]]+Таблица19103[[#This Row],[Бетон]]</f>
        <v>0.75</v>
      </c>
      <c r="F183" s="33">
        <v>0.75</v>
      </c>
      <c r="G183" s="8"/>
      <c r="H183" s="8"/>
      <c r="I183" s="8"/>
      <c r="J183" s="8"/>
      <c r="N183" s="10" t="b">
        <f>OR(Таблица19103[[#This Row],[Щебень]]&gt;0,Таблица19103[[#This Row],[Асфальт]]&gt;0,Таблица19103[[#This Row],[Бетон]]&gt;0)</f>
        <v>0</v>
      </c>
      <c r="Q183" s="10">
        <v>179</v>
      </c>
      <c r="U183" s="18"/>
      <c r="V183" s="18">
        <f>Таблица19103[[#This Row],[Грунт]]+Таблица19103[[#This Row],[Щебень]]+Таблица19103[[#This Row],[Асфальт]]+Таблица19103[[#This Row],[Бетон]]</f>
        <v>0.75</v>
      </c>
      <c r="W183" s="18"/>
      <c r="X183" s="18"/>
      <c r="Y183" s="18"/>
      <c r="Z183" s="18"/>
      <c r="AG183" s="10">
        <v>75</v>
      </c>
    </row>
    <row r="184" spans="1:33" s="10" customFormat="1" ht="46.5" x14ac:dyDescent="0.35">
      <c r="A184" s="7">
        <v>182</v>
      </c>
      <c r="B184" s="7" t="s">
        <v>401</v>
      </c>
      <c r="C184" s="7" t="s">
        <v>402</v>
      </c>
      <c r="D184" s="7" t="s">
        <v>184</v>
      </c>
      <c r="E184" s="7">
        <f>Таблица19103[[#This Row],[Грунт]]+Таблица19103[[#This Row],[Щебень]]+Таблица19103[[#This Row],[Асфальт]]+Таблица19103[[#This Row],[Бетон]]</f>
        <v>0.6</v>
      </c>
      <c r="F184" s="33">
        <v>0.6</v>
      </c>
      <c r="G184" s="8"/>
      <c r="H184" s="8"/>
      <c r="I184" s="8"/>
      <c r="J184" s="8"/>
      <c r="N184" s="10" t="b">
        <f>OR(Таблица19103[[#This Row],[Щебень]]&gt;0,Таблица19103[[#This Row],[Асфальт]]&gt;0,Таблица19103[[#This Row],[Бетон]]&gt;0)</f>
        <v>0</v>
      </c>
      <c r="Q184" s="10">
        <v>180</v>
      </c>
      <c r="U184" s="18"/>
      <c r="V184" s="18">
        <f>Таблица19103[[#This Row],[Грунт]]+Таблица19103[[#This Row],[Щебень]]+Таблица19103[[#This Row],[Асфальт]]+Таблица19103[[#This Row],[Бетон]]</f>
        <v>0.6</v>
      </c>
      <c r="W184" s="18"/>
      <c r="X184" s="18"/>
      <c r="Y184" s="18"/>
      <c r="Z184" s="18"/>
      <c r="AG184" s="10">
        <v>76</v>
      </c>
    </row>
    <row r="185" spans="1:33" s="10" customFormat="1" ht="46.5" x14ac:dyDescent="0.35">
      <c r="A185" s="7">
        <v>183</v>
      </c>
      <c r="B185" s="7" t="s">
        <v>403</v>
      </c>
      <c r="C185" s="7" t="s">
        <v>404</v>
      </c>
      <c r="D185" s="7" t="s">
        <v>184</v>
      </c>
      <c r="E185" s="7">
        <f>Таблица19103[[#This Row],[Грунт]]+Таблица19103[[#This Row],[Щебень]]+Таблица19103[[#This Row],[Асфальт]]+Таблица19103[[#This Row],[Бетон]]</f>
        <v>0.3</v>
      </c>
      <c r="F185" s="33">
        <v>0.3</v>
      </c>
      <c r="G185" s="8"/>
      <c r="H185" s="8"/>
      <c r="I185" s="8"/>
      <c r="J185" s="8"/>
      <c r="N185" s="10" t="b">
        <f>OR(Таблица19103[[#This Row],[Щебень]]&gt;0,Таблица19103[[#This Row],[Асфальт]]&gt;0,Таблица19103[[#This Row],[Бетон]]&gt;0)</f>
        <v>0</v>
      </c>
      <c r="Q185" s="10">
        <v>181</v>
      </c>
      <c r="U185" s="18"/>
      <c r="V185" s="18">
        <f>Таблица19103[[#This Row],[Грунт]]+Таблица19103[[#This Row],[Щебень]]+Таблица19103[[#This Row],[Асфальт]]+Таблица19103[[#This Row],[Бетон]]</f>
        <v>0.3</v>
      </c>
      <c r="W185" s="18"/>
      <c r="X185" s="18"/>
      <c r="Y185" s="18"/>
      <c r="Z185" s="18"/>
      <c r="AG185" s="10">
        <v>77</v>
      </c>
    </row>
    <row r="186" spans="1:33" s="10" customFormat="1" ht="46.5" x14ac:dyDescent="0.35">
      <c r="A186" s="7">
        <v>184</v>
      </c>
      <c r="B186" s="7" t="s">
        <v>405</v>
      </c>
      <c r="C186" s="7" t="s">
        <v>406</v>
      </c>
      <c r="D186" s="7" t="s">
        <v>50</v>
      </c>
      <c r="E186" s="7">
        <f>Таблица19103[[#This Row],[Грунт]]+Таблица19103[[#This Row],[Щебень]]+Таблица19103[[#This Row],[Асфальт]]+Таблица19103[[#This Row],[Бетон]]</f>
        <v>3.0449999999999999</v>
      </c>
      <c r="F186" s="8">
        <v>2.0390000000000001</v>
      </c>
      <c r="G186" s="8">
        <v>0.98799999999999999</v>
      </c>
      <c r="H186" s="8">
        <v>1.7999999999999999E-2</v>
      </c>
      <c r="I186" s="8"/>
      <c r="J186" s="8"/>
      <c r="N186" s="10" t="b">
        <f>OR(Таблица19103[[#This Row],[Щебень]]&gt;0,Таблица19103[[#This Row],[Асфальт]]&gt;0,Таблица19103[[#This Row],[Бетон]]&gt;0)</f>
        <v>1</v>
      </c>
      <c r="O186" s="10">
        <v>1</v>
      </c>
      <c r="Q186" s="10">
        <v>182</v>
      </c>
      <c r="U186" s="18"/>
      <c r="V186" s="18">
        <f>Таблица19103[[#This Row],[Грунт]]+Таблица19103[[#This Row],[Щебень]]+Таблица19103[[#This Row],[Асфальт]]+Таблица19103[[#This Row],[Бетон]]</f>
        <v>3.0449999999999999</v>
      </c>
      <c r="W186" s="18"/>
      <c r="X186" s="18"/>
      <c r="Y186" s="18"/>
      <c r="Z186" s="18"/>
      <c r="AG186" s="10">
        <v>78</v>
      </c>
    </row>
    <row r="187" spans="1:33" s="10" customFormat="1" ht="46.5" x14ac:dyDescent="0.35">
      <c r="A187" s="7">
        <v>185</v>
      </c>
      <c r="B187" s="7" t="s">
        <v>407</v>
      </c>
      <c r="C187" s="7" t="s">
        <v>408</v>
      </c>
      <c r="D187" s="7" t="s">
        <v>50</v>
      </c>
      <c r="E187" s="7">
        <f>Таблица19103[[#This Row],[Грунт]]+Таблица19103[[#This Row],[Щебень]]+Таблица19103[[#This Row],[Асфальт]]+Таблица19103[[#This Row],[Бетон]]</f>
        <v>1</v>
      </c>
      <c r="F187" s="8">
        <v>1</v>
      </c>
      <c r="G187" s="8"/>
      <c r="H187" s="8"/>
      <c r="I187" s="8"/>
      <c r="J187" s="8"/>
      <c r="N187" s="10" t="b">
        <f>OR(Таблица19103[[#This Row],[Щебень]]&gt;0,Таблица19103[[#This Row],[Асфальт]]&gt;0,Таблица19103[[#This Row],[Бетон]]&gt;0)</f>
        <v>0</v>
      </c>
      <c r="Q187" s="10">
        <v>183</v>
      </c>
      <c r="U187" s="18"/>
      <c r="V187" s="18">
        <f>Таблица19103[[#This Row],[Грунт]]+Таблица19103[[#This Row],[Щебень]]+Таблица19103[[#This Row],[Асфальт]]+Таблица19103[[#This Row],[Бетон]]</f>
        <v>1</v>
      </c>
      <c r="W187" s="18"/>
      <c r="X187" s="18"/>
      <c r="Y187" s="18"/>
      <c r="Z187" s="18"/>
      <c r="AG187" s="10">
        <v>79</v>
      </c>
    </row>
    <row r="188" spans="1:33" s="10" customFormat="1" ht="46.5" x14ac:dyDescent="0.35">
      <c r="A188" s="7">
        <v>186</v>
      </c>
      <c r="B188" s="7" t="s">
        <v>409</v>
      </c>
      <c r="C188" s="7" t="s">
        <v>410</v>
      </c>
      <c r="D188" s="7" t="s">
        <v>50</v>
      </c>
      <c r="E188" s="7">
        <f>Таблица19103[[#This Row],[Грунт]]+Таблица19103[[#This Row],[Щебень]]+Таблица19103[[#This Row],[Асфальт]]+Таблица19103[[#This Row],[Бетон]]</f>
        <v>1.8</v>
      </c>
      <c r="F188" s="8">
        <v>1.8</v>
      </c>
      <c r="G188" s="8"/>
      <c r="H188" s="8"/>
      <c r="I188" s="8"/>
      <c r="J188" s="8"/>
      <c r="N188" s="10" t="b">
        <f>OR(Таблица19103[[#This Row],[Щебень]]&gt;0,Таблица19103[[#This Row],[Асфальт]]&gt;0,Таблица19103[[#This Row],[Бетон]]&gt;0)</f>
        <v>0</v>
      </c>
      <c r="Q188" s="10">
        <v>184</v>
      </c>
      <c r="U188" s="18"/>
      <c r="V188" s="18">
        <f>Таблица19103[[#This Row],[Грунт]]+Таблица19103[[#This Row],[Щебень]]+Таблица19103[[#This Row],[Асфальт]]+Таблица19103[[#This Row],[Бетон]]</f>
        <v>1.8</v>
      </c>
      <c r="W188" s="18"/>
      <c r="X188" s="18"/>
      <c r="Y188" s="18"/>
      <c r="Z188" s="18"/>
      <c r="AG188" s="10">
        <v>80</v>
      </c>
    </row>
    <row r="189" spans="1:33" s="10" customFormat="1" ht="46.5" x14ac:dyDescent="0.35">
      <c r="A189" s="7">
        <v>187</v>
      </c>
      <c r="B189" s="7" t="s">
        <v>411</v>
      </c>
      <c r="C189" s="7" t="s">
        <v>412</v>
      </c>
      <c r="D189" s="7" t="s">
        <v>50</v>
      </c>
      <c r="E189" s="7">
        <f>Таблица19103[[#This Row],[Грунт]]+Таблица19103[[#This Row],[Щебень]]+Таблица19103[[#This Row],[Асфальт]]+Таблица19103[[#This Row],[Бетон]]</f>
        <v>1</v>
      </c>
      <c r="F189" s="8">
        <v>1</v>
      </c>
      <c r="G189" s="8"/>
      <c r="H189" s="8"/>
      <c r="I189" s="8"/>
      <c r="J189" s="8"/>
      <c r="N189" s="10" t="b">
        <f>OR(Таблица19103[[#This Row],[Щебень]]&gt;0,Таблица19103[[#This Row],[Асфальт]]&gt;0,Таблица19103[[#This Row],[Бетон]]&gt;0)</f>
        <v>0</v>
      </c>
      <c r="Q189" s="10">
        <v>185</v>
      </c>
      <c r="U189" s="18"/>
      <c r="V189" s="18">
        <f>Таблица19103[[#This Row],[Грунт]]+Таблица19103[[#This Row],[Щебень]]+Таблица19103[[#This Row],[Асфальт]]+Таблица19103[[#This Row],[Бетон]]</f>
        <v>1</v>
      </c>
      <c r="W189" s="18"/>
      <c r="X189" s="18"/>
      <c r="Y189" s="18"/>
      <c r="Z189" s="18"/>
      <c r="AG189" s="10">
        <v>81</v>
      </c>
    </row>
    <row r="190" spans="1:33" s="10" customFormat="1" ht="46.5" x14ac:dyDescent="0.35">
      <c r="A190" s="7">
        <v>188</v>
      </c>
      <c r="B190" s="7" t="s">
        <v>413</v>
      </c>
      <c r="C190" s="7" t="s">
        <v>414</v>
      </c>
      <c r="D190" s="7" t="s">
        <v>50</v>
      </c>
      <c r="E190" s="7">
        <f>Таблица19103[[#This Row],[Грунт]]+Таблица19103[[#This Row],[Щебень]]+Таблица19103[[#This Row],[Асфальт]]+Таблица19103[[#This Row],[Бетон]]</f>
        <v>1.1000000000000001</v>
      </c>
      <c r="F190" s="8">
        <v>1.1000000000000001</v>
      </c>
      <c r="G190" s="8"/>
      <c r="H190" s="8"/>
      <c r="I190" s="8"/>
      <c r="J190" s="8"/>
      <c r="N190" s="10" t="b">
        <f>OR(Таблица19103[[#This Row],[Щебень]]&gt;0,Таблица19103[[#This Row],[Асфальт]]&gt;0,Таблица19103[[#This Row],[Бетон]]&gt;0)</f>
        <v>0</v>
      </c>
      <c r="Q190" s="10">
        <v>186</v>
      </c>
      <c r="U190" s="18"/>
      <c r="V190" s="18">
        <f>Таблица19103[[#This Row],[Грунт]]+Таблица19103[[#This Row],[Щебень]]+Таблица19103[[#This Row],[Асфальт]]+Таблица19103[[#This Row],[Бетон]]</f>
        <v>1.1000000000000001</v>
      </c>
      <c r="W190" s="18"/>
      <c r="X190" s="18"/>
      <c r="Y190" s="18"/>
      <c r="Z190" s="18"/>
      <c r="AG190" s="10">
        <v>82</v>
      </c>
    </row>
    <row r="191" spans="1:33" s="10" customFormat="1" ht="46.5" x14ac:dyDescent="0.35">
      <c r="A191" s="7">
        <v>189</v>
      </c>
      <c r="B191" s="7" t="s">
        <v>383</v>
      </c>
      <c r="C191" s="7" t="s">
        <v>415</v>
      </c>
      <c r="D191" s="7" t="s">
        <v>161</v>
      </c>
      <c r="E191" s="7">
        <f>Таблица19103[[#This Row],[Грунт]]+Таблица19103[[#This Row],[Щебень]]+Таблица19103[[#This Row],[Асфальт]]+Таблица19103[[#This Row],[Бетон]]</f>
        <v>4.32</v>
      </c>
      <c r="F191" s="8">
        <v>2</v>
      </c>
      <c r="G191" s="8">
        <v>2</v>
      </c>
      <c r="H191" s="8"/>
      <c r="I191" s="8">
        <v>0.32</v>
      </c>
      <c r="J191" s="8"/>
      <c r="K191" s="9" t="s">
        <v>23</v>
      </c>
      <c r="N191" s="10" t="b">
        <f>OR(Таблица19103[[#This Row],[Щебень]]&gt;0,Таблица19103[[#This Row],[Асфальт]]&gt;0,Таблица19103[[#This Row],[Бетон]]&gt;0)</f>
        <v>1</v>
      </c>
      <c r="O191" s="10">
        <v>1</v>
      </c>
      <c r="Q191" s="10">
        <v>187</v>
      </c>
      <c r="U191" s="18"/>
      <c r="V191" s="18">
        <f>Таблица19103[[#This Row],[Грунт]]+Таблица19103[[#This Row],[Щебень]]+Таблица19103[[#This Row],[Асфальт]]+Таблица19103[[#This Row],[Бетон]]</f>
        <v>4.32</v>
      </c>
      <c r="W191" s="18"/>
      <c r="X191" s="18"/>
      <c r="Y191" s="18"/>
      <c r="Z191" s="18"/>
      <c r="AG191" s="10">
        <v>83</v>
      </c>
    </row>
    <row r="192" spans="1:33" s="10" customFormat="1" ht="46.5" x14ac:dyDescent="0.35">
      <c r="A192" s="7">
        <v>190</v>
      </c>
      <c r="B192" s="7" t="s">
        <v>385</v>
      </c>
      <c r="C192" s="7" t="s">
        <v>416</v>
      </c>
      <c r="D192" s="7" t="s">
        <v>161</v>
      </c>
      <c r="E192" s="7">
        <f>Таблица19103[[#This Row],[Грунт]]+Таблица19103[[#This Row],[Щебень]]+Таблица19103[[#This Row],[Асфальт]]+Таблица19103[[#This Row],[Бетон]]</f>
        <v>2.2000000000000002</v>
      </c>
      <c r="F192" s="8">
        <v>0.7</v>
      </c>
      <c r="G192" s="8"/>
      <c r="H192" s="8">
        <v>1.5</v>
      </c>
      <c r="I192" s="8"/>
      <c r="J192" s="8"/>
      <c r="K192" s="9" t="s">
        <v>23</v>
      </c>
      <c r="N192" s="10" t="b">
        <f>OR(Таблица19103[[#This Row],[Щебень]]&gt;0,Таблица19103[[#This Row],[Асфальт]]&gt;0,Таблица19103[[#This Row],[Бетон]]&gt;0)</f>
        <v>1</v>
      </c>
      <c r="O192" s="10">
        <v>1</v>
      </c>
      <c r="Q192" s="10">
        <v>188</v>
      </c>
      <c r="U192" s="18"/>
      <c r="V192" s="18">
        <f>Таблица19103[[#This Row],[Грунт]]+Таблица19103[[#This Row],[Щебень]]+Таблица19103[[#This Row],[Асфальт]]+Таблица19103[[#This Row],[Бетон]]</f>
        <v>2.2000000000000002</v>
      </c>
      <c r="W192" s="18"/>
      <c r="X192" s="18"/>
      <c r="Y192" s="18"/>
      <c r="Z192" s="18"/>
      <c r="AG192" s="10">
        <v>84</v>
      </c>
    </row>
    <row r="193" spans="1:33" s="10" customFormat="1" ht="46.5" x14ac:dyDescent="0.35">
      <c r="A193" s="7">
        <v>191</v>
      </c>
      <c r="B193" s="7" t="s">
        <v>387</v>
      </c>
      <c r="C193" s="7" t="s">
        <v>417</v>
      </c>
      <c r="D193" s="7" t="s">
        <v>161</v>
      </c>
      <c r="E193" s="7">
        <f>Таблица19103[[#This Row],[Грунт]]+Таблица19103[[#This Row],[Щебень]]+Таблица19103[[#This Row],[Асфальт]]+Таблица19103[[#This Row],[Бетон]]</f>
        <v>1.5</v>
      </c>
      <c r="F193" s="8">
        <v>1.5</v>
      </c>
      <c r="G193" s="8"/>
      <c r="H193" s="8"/>
      <c r="I193" s="8"/>
      <c r="J193" s="8"/>
      <c r="N193" s="10" t="b">
        <f>OR(Таблица19103[[#This Row],[Щебень]]&gt;0,Таблица19103[[#This Row],[Асфальт]]&gt;0,Таблица19103[[#This Row],[Бетон]]&gt;0)</f>
        <v>0</v>
      </c>
      <c r="Q193" s="10">
        <v>189</v>
      </c>
      <c r="U193" s="18"/>
      <c r="V193" s="18">
        <f>Таблица19103[[#This Row],[Грунт]]+Таблица19103[[#This Row],[Щебень]]+Таблица19103[[#This Row],[Асфальт]]+Таблица19103[[#This Row],[Бетон]]</f>
        <v>1.5</v>
      </c>
      <c r="W193" s="18"/>
      <c r="X193" s="18"/>
      <c r="Y193" s="18"/>
      <c r="Z193" s="18"/>
      <c r="AG193" s="10">
        <v>85</v>
      </c>
    </row>
    <row r="194" spans="1:33" s="10" customFormat="1" ht="46.5" x14ac:dyDescent="0.35">
      <c r="A194" s="7">
        <v>192</v>
      </c>
      <c r="B194" s="7" t="s">
        <v>418</v>
      </c>
      <c r="C194" s="7" t="s">
        <v>419</v>
      </c>
      <c r="D194" s="7" t="s">
        <v>161</v>
      </c>
      <c r="E194" s="7">
        <f>Таблица19103[[#This Row],[Грунт]]+Таблица19103[[#This Row],[Щебень]]+Таблица19103[[#This Row],[Асфальт]]+Таблица19103[[#This Row],[Бетон]]</f>
        <v>2.1</v>
      </c>
      <c r="F194" s="8">
        <v>2.1</v>
      </c>
      <c r="G194" s="8"/>
      <c r="H194" s="8"/>
      <c r="I194" s="8"/>
      <c r="J194" s="8"/>
      <c r="N194" s="13" t="b">
        <f>OR(Таблица19103[[#This Row],[Щебень]]&gt;0,Таблица19103[[#This Row],[Асфальт]]&gt;0,Таблица19103[[#This Row],[Бетон]]&gt;0)</f>
        <v>0</v>
      </c>
      <c r="Q194" s="10">
        <v>190</v>
      </c>
      <c r="U194" s="18"/>
      <c r="V194" s="18">
        <f>Таблица19103[[#This Row],[Грунт]]+Таблица19103[[#This Row],[Щебень]]+Таблица19103[[#This Row],[Асфальт]]+Таблица19103[[#This Row],[Бетон]]</f>
        <v>2.1</v>
      </c>
      <c r="W194" s="18"/>
      <c r="X194" s="18"/>
      <c r="Y194" s="18"/>
      <c r="Z194" s="18"/>
      <c r="AG194" s="10">
        <v>86</v>
      </c>
    </row>
    <row r="195" spans="1:33" s="10" customFormat="1" ht="46.5" x14ac:dyDescent="0.35">
      <c r="A195" s="7">
        <v>193</v>
      </c>
      <c r="B195" s="7" t="s">
        <v>391</v>
      </c>
      <c r="C195" s="7" t="s">
        <v>420</v>
      </c>
      <c r="D195" s="7" t="s">
        <v>161</v>
      </c>
      <c r="E195" s="7">
        <f>Таблица19103[[#This Row],[Грунт]]+Таблица19103[[#This Row],[Щебень]]+Таблица19103[[#This Row],[Асфальт]]+Таблица19103[[#This Row],[Бетон]]</f>
        <v>1</v>
      </c>
      <c r="F195" s="8">
        <v>1</v>
      </c>
      <c r="G195" s="8"/>
      <c r="H195" s="8"/>
      <c r="I195" s="8"/>
      <c r="J195" s="8"/>
      <c r="N195" s="10" t="b">
        <f>OR(Таблица19103[[#This Row],[Щебень]]&gt;0,Таблица19103[[#This Row],[Асфальт]]&gt;0,Таблица19103[[#This Row],[Бетон]]&gt;0)</f>
        <v>0</v>
      </c>
      <c r="Q195" s="10">
        <v>191</v>
      </c>
      <c r="U195" s="18"/>
      <c r="V195" s="18">
        <f>Таблица19103[[#This Row],[Грунт]]+Таблица19103[[#This Row],[Щебень]]+Таблица19103[[#This Row],[Асфальт]]+Таблица19103[[#This Row],[Бетон]]</f>
        <v>1</v>
      </c>
      <c r="W195" s="18"/>
      <c r="X195" s="18"/>
      <c r="Y195" s="18"/>
      <c r="Z195" s="18"/>
      <c r="AG195" s="10">
        <v>87</v>
      </c>
    </row>
    <row r="196" spans="1:33" s="10" customFormat="1" ht="46.5" x14ac:dyDescent="0.35">
      <c r="A196" s="7">
        <v>194</v>
      </c>
      <c r="B196" s="7" t="s">
        <v>393</v>
      </c>
      <c r="C196" s="7" t="s">
        <v>421</v>
      </c>
      <c r="D196" s="7" t="s">
        <v>161</v>
      </c>
      <c r="E196" s="7">
        <f>Таблица19103[[#This Row],[Грунт]]+Таблица19103[[#This Row],[Щебень]]+Таблица19103[[#This Row],[Асфальт]]+Таблица19103[[#This Row],[Бетон]]</f>
        <v>1.5</v>
      </c>
      <c r="F196" s="8">
        <v>1.5</v>
      </c>
      <c r="G196" s="8"/>
      <c r="H196" s="8"/>
      <c r="I196" s="8"/>
      <c r="J196" s="8"/>
      <c r="N196" s="10" t="b">
        <f>OR(Таблица19103[[#This Row],[Щебень]]&gt;0,Таблица19103[[#This Row],[Асфальт]]&gt;0,Таблица19103[[#This Row],[Бетон]]&gt;0)</f>
        <v>0</v>
      </c>
      <c r="Q196" s="10">
        <v>192</v>
      </c>
      <c r="U196" s="18"/>
      <c r="V196" s="18">
        <f>Таблица19103[[#This Row],[Грунт]]+Таблица19103[[#This Row],[Щебень]]+Таблица19103[[#This Row],[Асфальт]]+Таблица19103[[#This Row],[Бетон]]</f>
        <v>1.5</v>
      </c>
      <c r="W196" s="18"/>
      <c r="X196" s="18"/>
      <c r="Y196" s="18"/>
      <c r="Z196" s="18"/>
      <c r="AG196" s="10">
        <v>88</v>
      </c>
    </row>
    <row r="197" spans="1:33" s="10" customFormat="1" ht="46.5" x14ac:dyDescent="0.35">
      <c r="A197" s="7">
        <v>195</v>
      </c>
      <c r="B197" s="7" t="s">
        <v>395</v>
      </c>
      <c r="C197" s="7" t="s">
        <v>422</v>
      </c>
      <c r="D197" s="7" t="s">
        <v>161</v>
      </c>
      <c r="E197" s="7">
        <f>Таблица19103[[#This Row],[Грунт]]+Таблица19103[[#This Row],[Щебень]]+Таблица19103[[#This Row],[Асфальт]]+Таблица19103[[#This Row],[Бетон]]</f>
        <v>2.5</v>
      </c>
      <c r="F197" s="8">
        <v>2.5</v>
      </c>
      <c r="G197" s="8"/>
      <c r="H197" s="8"/>
      <c r="I197" s="8"/>
      <c r="J197" s="8"/>
      <c r="N197" s="10" t="b">
        <f>OR(Таблица19103[[#This Row],[Щебень]]&gt;0,Таблица19103[[#This Row],[Асфальт]]&gt;0,Таблица19103[[#This Row],[Бетон]]&gt;0)</f>
        <v>0</v>
      </c>
      <c r="Q197" s="10">
        <v>193</v>
      </c>
      <c r="U197" s="18"/>
      <c r="V197" s="18">
        <f>Таблица19103[[#This Row],[Грунт]]+Таблица19103[[#This Row],[Щебень]]+Таблица19103[[#This Row],[Асфальт]]+Таблица19103[[#This Row],[Бетон]]</f>
        <v>2.5</v>
      </c>
      <c r="W197" s="18"/>
      <c r="X197" s="18"/>
      <c r="Y197" s="18"/>
      <c r="Z197" s="18"/>
      <c r="AG197" s="10">
        <v>89</v>
      </c>
    </row>
    <row r="198" spans="1:33" s="10" customFormat="1" ht="46.5" x14ac:dyDescent="0.35">
      <c r="A198" s="7">
        <v>196</v>
      </c>
      <c r="B198" s="7" t="s">
        <v>397</v>
      </c>
      <c r="C198" s="7" t="s">
        <v>423</v>
      </c>
      <c r="D198" s="7" t="s">
        <v>161</v>
      </c>
      <c r="E198" s="7">
        <f>Таблица19103[[#This Row],[Грунт]]+Таблица19103[[#This Row],[Щебень]]+Таблица19103[[#This Row],[Асфальт]]+Таблица19103[[#This Row],[Бетон]]</f>
        <v>1.5</v>
      </c>
      <c r="F198" s="8">
        <v>1.5</v>
      </c>
      <c r="G198" s="8"/>
      <c r="H198" s="8"/>
      <c r="I198" s="8"/>
      <c r="J198" s="8"/>
      <c r="N198" s="10" t="b">
        <f>OR(Таблица19103[[#This Row],[Щебень]]&gt;0,Таблица19103[[#This Row],[Асфальт]]&gt;0,Таблица19103[[#This Row],[Бетон]]&gt;0)</f>
        <v>0</v>
      </c>
      <c r="Q198" s="10">
        <v>194</v>
      </c>
      <c r="U198" s="18"/>
      <c r="V198" s="18">
        <f>Таблица19103[[#This Row],[Грунт]]+Таблица19103[[#This Row],[Щебень]]+Таблица19103[[#This Row],[Асфальт]]+Таблица19103[[#This Row],[Бетон]]</f>
        <v>1.5</v>
      </c>
      <c r="W198" s="18"/>
      <c r="X198" s="18"/>
      <c r="Y198" s="18"/>
      <c r="Z198" s="18"/>
      <c r="AG198" s="10">
        <v>90</v>
      </c>
    </row>
    <row r="199" spans="1:33" s="10" customFormat="1" ht="46.5" x14ac:dyDescent="0.35">
      <c r="A199" s="7">
        <v>197</v>
      </c>
      <c r="B199" s="7" t="s">
        <v>399</v>
      </c>
      <c r="C199" s="7" t="s">
        <v>424</v>
      </c>
      <c r="D199" s="7" t="s">
        <v>161</v>
      </c>
      <c r="E199" s="7">
        <f>Таблица19103[[#This Row],[Грунт]]+Таблица19103[[#This Row],[Щебень]]+Таблица19103[[#This Row],[Асфальт]]+Таблица19103[[#This Row],[Бетон]]</f>
        <v>1.7</v>
      </c>
      <c r="F199" s="8">
        <v>0.2</v>
      </c>
      <c r="G199" s="8">
        <v>0</v>
      </c>
      <c r="H199" s="8">
        <v>1.5</v>
      </c>
      <c r="I199" s="8"/>
      <c r="J199" s="8"/>
      <c r="K199" s="9" t="s">
        <v>23</v>
      </c>
      <c r="N199" s="10" t="b">
        <f>OR(Таблица19103[[#This Row],[Щебень]]&gt;0,Таблица19103[[#This Row],[Асфальт]]&gt;0,Таблица19103[[#This Row],[Бетон]]&gt;0)</f>
        <v>1</v>
      </c>
      <c r="O199" s="10">
        <v>1</v>
      </c>
      <c r="Q199" s="10">
        <v>195</v>
      </c>
      <c r="U199" s="18"/>
      <c r="V199" s="18">
        <f>Таблица19103[[#This Row],[Грунт]]+Таблица19103[[#This Row],[Щебень]]+Таблица19103[[#This Row],[Асфальт]]+Таблица19103[[#This Row],[Бетон]]</f>
        <v>1.7</v>
      </c>
      <c r="W199" s="18"/>
      <c r="X199" s="18"/>
      <c r="Y199" s="18"/>
      <c r="Z199" s="18"/>
      <c r="AG199" s="10">
        <v>91</v>
      </c>
    </row>
    <row r="200" spans="1:33" s="10" customFormat="1" ht="46.5" x14ac:dyDescent="0.35">
      <c r="A200" s="7">
        <v>198</v>
      </c>
      <c r="B200" s="7" t="s">
        <v>401</v>
      </c>
      <c r="C200" s="7" t="s">
        <v>425</v>
      </c>
      <c r="D200" s="7" t="s">
        <v>161</v>
      </c>
      <c r="E200" s="7">
        <f>Таблица19103[[#This Row],[Грунт]]+Таблица19103[[#This Row],[Щебень]]+Таблица19103[[#This Row],[Асфальт]]+Таблица19103[[#This Row],[Бетон]]</f>
        <v>1.2</v>
      </c>
      <c r="F200" s="8">
        <v>1.2</v>
      </c>
      <c r="G200" s="8"/>
      <c r="H200" s="8"/>
      <c r="I200" s="8"/>
      <c r="J200" s="8"/>
      <c r="N200" s="10" t="b">
        <f>OR(Таблица19103[[#This Row],[Щебень]]&gt;0,Таблица19103[[#This Row],[Асфальт]]&gt;0,Таблица19103[[#This Row],[Бетон]]&gt;0)</f>
        <v>0</v>
      </c>
      <c r="Q200" s="10">
        <v>196</v>
      </c>
      <c r="U200" s="18"/>
      <c r="V200" s="18">
        <f>Таблица19103[[#This Row],[Грунт]]+Таблица19103[[#This Row],[Щебень]]+Таблица19103[[#This Row],[Асфальт]]+Таблица19103[[#This Row],[Бетон]]</f>
        <v>1.2</v>
      </c>
      <c r="W200" s="18"/>
      <c r="X200" s="18"/>
      <c r="Y200" s="18"/>
      <c r="Z200" s="18"/>
      <c r="AG200" s="10">
        <v>92</v>
      </c>
    </row>
    <row r="201" spans="1:33" s="10" customFormat="1" ht="46.5" x14ac:dyDescent="0.35">
      <c r="A201" s="7">
        <v>199</v>
      </c>
      <c r="B201" s="7" t="s">
        <v>403</v>
      </c>
      <c r="C201" s="7" t="s">
        <v>426</v>
      </c>
      <c r="D201" s="7" t="s">
        <v>161</v>
      </c>
      <c r="E201" s="7">
        <f>Таблица19103[[#This Row],[Грунт]]+Таблица19103[[#This Row],[Щебень]]+Таблица19103[[#This Row],[Асфальт]]+Таблица19103[[#This Row],[Бетон]]</f>
        <v>1</v>
      </c>
      <c r="F201" s="8">
        <v>1</v>
      </c>
      <c r="G201" s="8"/>
      <c r="H201" s="8"/>
      <c r="I201" s="8"/>
      <c r="J201" s="8"/>
      <c r="N201" s="10" t="b">
        <f>OR(Таблица19103[[#This Row],[Щебень]]&gt;0,Таблица19103[[#This Row],[Асфальт]]&gt;0,Таблица19103[[#This Row],[Бетон]]&gt;0)</f>
        <v>0</v>
      </c>
      <c r="Q201" s="10">
        <v>197</v>
      </c>
      <c r="U201" s="18"/>
      <c r="V201" s="18">
        <f>Таблица19103[[#This Row],[Грунт]]+Таблица19103[[#This Row],[Щебень]]+Таблица19103[[#This Row],[Асфальт]]+Таблица19103[[#This Row],[Бетон]]</f>
        <v>1</v>
      </c>
      <c r="W201" s="18"/>
      <c r="X201" s="18"/>
      <c r="Y201" s="18"/>
      <c r="Z201" s="18"/>
      <c r="AG201" s="10">
        <v>93</v>
      </c>
    </row>
    <row r="202" spans="1:33" s="10" customFormat="1" ht="46.5" x14ac:dyDescent="0.35">
      <c r="A202" s="7">
        <v>200</v>
      </c>
      <c r="B202" s="7" t="s">
        <v>427</v>
      </c>
      <c r="C202" s="7" t="s">
        <v>428</v>
      </c>
      <c r="D202" s="7" t="s">
        <v>105</v>
      </c>
      <c r="E202" s="7">
        <f>Таблица19103[[#This Row],[Грунт]]+Таблица19103[[#This Row],[Щебень]]+Таблица19103[[#This Row],[Асфальт]]+Таблица19103[[#This Row],[Бетон]]</f>
        <v>1.5</v>
      </c>
      <c r="F202" s="8">
        <v>1.3</v>
      </c>
      <c r="G202" s="8"/>
      <c r="H202" s="8">
        <v>0.2</v>
      </c>
      <c r="I202" s="8"/>
      <c r="J202" s="8"/>
      <c r="L202" s="9"/>
      <c r="M202" s="9"/>
      <c r="N202" s="10" t="b">
        <f>OR(Таблица19103[[#This Row],[Щебень]]&gt;0,Таблица19103[[#This Row],[Асфальт]]&gt;0,Таблица19103[[#This Row],[Бетон]]&gt;0)</f>
        <v>1</v>
      </c>
      <c r="O202" s="10">
        <v>1</v>
      </c>
      <c r="Q202" s="10">
        <v>198</v>
      </c>
      <c r="U202" s="18"/>
      <c r="V202" s="18">
        <f>Таблица19103[[#This Row],[Грунт]]+Таблица19103[[#This Row],[Щебень]]+Таблица19103[[#This Row],[Асфальт]]+Таблица19103[[#This Row],[Бетон]]</f>
        <v>1.5</v>
      </c>
      <c r="W202" s="18"/>
      <c r="X202" s="18"/>
      <c r="Y202" s="18"/>
      <c r="Z202" s="18"/>
      <c r="AG202" s="10">
        <v>94</v>
      </c>
    </row>
    <row r="203" spans="1:33" s="10" customFormat="1" ht="46.5" x14ac:dyDescent="0.35">
      <c r="A203" s="7">
        <v>201</v>
      </c>
      <c r="B203" s="7" t="s">
        <v>429</v>
      </c>
      <c r="C203" s="7" t="s">
        <v>430</v>
      </c>
      <c r="D203" s="7" t="s">
        <v>105</v>
      </c>
      <c r="E203" s="7">
        <f>Таблица19103[[#This Row],[Грунт]]+Таблица19103[[#This Row],[Щебень]]+Таблица19103[[#This Row],[Асфальт]]+Таблица19103[[#This Row],[Бетон]]</f>
        <v>2</v>
      </c>
      <c r="F203" s="8">
        <v>2</v>
      </c>
      <c r="G203" s="8"/>
      <c r="H203" s="8"/>
      <c r="I203" s="8"/>
      <c r="J203" s="8"/>
      <c r="L203" s="9"/>
      <c r="M203" s="9"/>
      <c r="N203" s="10" t="b">
        <f>OR(Таблица19103[[#This Row],[Щебень]]&gt;0,Таблица19103[[#This Row],[Асфальт]]&gt;0,Таблица19103[[#This Row],[Бетон]]&gt;0)</f>
        <v>0</v>
      </c>
      <c r="O203" s="10">
        <f>H41+H46+H202</f>
        <v>8.6999999999999993</v>
      </c>
      <c r="Q203" s="10">
        <v>199</v>
      </c>
      <c r="U203" s="18"/>
      <c r="V203" s="18">
        <f>Таблица19103[[#This Row],[Грунт]]+Таблица19103[[#This Row],[Щебень]]+Таблица19103[[#This Row],[Асфальт]]+Таблица19103[[#This Row],[Бетон]]</f>
        <v>2</v>
      </c>
      <c r="W203" s="18"/>
      <c r="X203" s="18"/>
      <c r="Y203" s="18"/>
      <c r="Z203" s="18"/>
      <c r="AG203" s="10">
        <v>95</v>
      </c>
    </row>
    <row r="204" spans="1:33" s="10" customFormat="1" ht="46.5" x14ac:dyDescent="0.35">
      <c r="A204" s="7">
        <v>202</v>
      </c>
      <c r="B204" s="7" t="s">
        <v>431</v>
      </c>
      <c r="C204" s="7" t="s">
        <v>432</v>
      </c>
      <c r="D204" s="7" t="s">
        <v>105</v>
      </c>
      <c r="E204" s="7">
        <f>Таблица19103[[#This Row],[Грунт]]+Таблица19103[[#This Row],[Щебень]]+Таблица19103[[#This Row],[Асфальт]]+Таблица19103[[#This Row],[Бетон]]</f>
        <v>2</v>
      </c>
      <c r="F204" s="8">
        <v>2</v>
      </c>
      <c r="G204" s="8"/>
      <c r="H204" s="8"/>
      <c r="I204" s="8"/>
      <c r="J204" s="8"/>
      <c r="L204" s="9"/>
      <c r="M204" s="9"/>
      <c r="N204" s="10" t="b">
        <f>OR(Таблица19103[[#This Row],[Щебень]]&gt;0,Таблица19103[[#This Row],[Асфальт]]&gt;0,Таблица19103[[#This Row],[Бетон]]&gt;0)</f>
        <v>0</v>
      </c>
      <c r="Q204" s="10">
        <v>200</v>
      </c>
      <c r="U204" s="18"/>
      <c r="V204" s="18">
        <f>Таблица19103[[#This Row],[Грунт]]+Таблица19103[[#This Row],[Щебень]]+Таблица19103[[#This Row],[Асфальт]]+Таблица19103[[#This Row],[Бетон]]</f>
        <v>2</v>
      </c>
      <c r="W204" s="18"/>
      <c r="X204" s="18"/>
      <c r="Y204" s="18"/>
      <c r="Z204" s="18"/>
      <c r="AG204" s="10">
        <v>96</v>
      </c>
    </row>
    <row r="205" spans="1:33" s="10" customFormat="1" ht="46.5" x14ac:dyDescent="0.35">
      <c r="A205" s="7">
        <v>203</v>
      </c>
      <c r="B205" s="7" t="s">
        <v>433</v>
      </c>
      <c r="C205" s="7" t="s">
        <v>434</v>
      </c>
      <c r="D205" s="7" t="s">
        <v>105</v>
      </c>
      <c r="E205" s="7">
        <f>Таблица19103[[#This Row],[Грунт]]+Таблица19103[[#This Row],[Щебень]]+Таблица19103[[#This Row],[Асфальт]]+Таблица19103[[#This Row],[Бетон]]</f>
        <v>1</v>
      </c>
      <c r="F205" s="8">
        <v>1</v>
      </c>
      <c r="G205" s="8"/>
      <c r="H205" s="8"/>
      <c r="I205" s="8"/>
      <c r="J205" s="8"/>
      <c r="N205" s="10" t="b">
        <f>OR(Таблица19103[[#This Row],[Щебень]]&gt;0,Таблица19103[[#This Row],[Асфальт]]&gt;0,Таблица19103[[#This Row],[Бетон]]&gt;0)</f>
        <v>0</v>
      </c>
      <c r="Q205" s="10">
        <v>201</v>
      </c>
      <c r="U205" s="18"/>
      <c r="V205" s="18">
        <f>Таблица19103[[#This Row],[Грунт]]+Таблица19103[[#This Row],[Щебень]]+Таблица19103[[#This Row],[Асфальт]]+Таблица19103[[#This Row],[Бетон]]</f>
        <v>1</v>
      </c>
      <c r="W205" s="18"/>
      <c r="X205" s="18"/>
      <c r="Y205" s="18"/>
      <c r="Z205" s="18"/>
      <c r="AG205" s="10">
        <v>97</v>
      </c>
    </row>
    <row r="206" spans="1:33" s="10" customFormat="1" ht="46.5" x14ac:dyDescent="0.35">
      <c r="A206" s="7">
        <v>204</v>
      </c>
      <c r="B206" s="7" t="s">
        <v>435</v>
      </c>
      <c r="C206" s="7" t="s">
        <v>436</v>
      </c>
      <c r="D206" s="7" t="s">
        <v>105</v>
      </c>
      <c r="E206" s="7">
        <f>Таблица19103[[#This Row],[Грунт]]+Таблица19103[[#This Row],[Щебень]]+Таблица19103[[#This Row],[Асфальт]]+Таблица19103[[#This Row],[Бетон]]</f>
        <v>3</v>
      </c>
      <c r="F206" s="8">
        <v>3</v>
      </c>
      <c r="G206" s="8"/>
      <c r="H206" s="8"/>
      <c r="I206" s="8"/>
      <c r="J206" s="8"/>
      <c r="N206" s="10" t="b">
        <f>OR(Таблица19103[[#This Row],[Щебень]]&gt;0,Таблица19103[[#This Row],[Асфальт]]&gt;0,Таблица19103[[#This Row],[Бетон]]&gt;0)</f>
        <v>0</v>
      </c>
      <c r="Q206" s="10">
        <v>202</v>
      </c>
      <c r="U206" s="18"/>
      <c r="V206" s="18">
        <f>Таблица19103[[#This Row],[Грунт]]+Таблица19103[[#This Row],[Щебень]]+Таблица19103[[#This Row],[Асфальт]]+Таблица19103[[#This Row],[Бетон]]</f>
        <v>3</v>
      </c>
      <c r="W206" s="18"/>
      <c r="X206" s="18"/>
      <c r="Y206" s="18"/>
      <c r="Z206" s="18"/>
      <c r="AG206" s="10">
        <v>98</v>
      </c>
    </row>
    <row r="207" spans="1:33" s="10" customFormat="1" ht="46.5" x14ac:dyDescent="0.35">
      <c r="A207" s="7">
        <v>205</v>
      </c>
      <c r="B207" s="7" t="s">
        <v>437</v>
      </c>
      <c r="C207" s="7" t="s">
        <v>438</v>
      </c>
      <c r="D207" s="7" t="s">
        <v>105</v>
      </c>
      <c r="E207" s="7">
        <f>Таблица19103[[#This Row],[Грунт]]+Таблица19103[[#This Row],[Щебень]]+Таблица19103[[#This Row],[Асфальт]]+Таблица19103[[#This Row],[Бетон]]</f>
        <v>1</v>
      </c>
      <c r="F207" s="8">
        <v>1</v>
      </c>
      <c r="G207" s="8"/>
      <c r="H207" s="8"/>
      <c r="I207" s="8"/>
      <c r="J207" s="8"/>
      <c r="N207" s="10" t="b">
        <f>OR(Таблица19103[[#This Row],[Щебень]]&gt;0,Таблица19103[[#This Row],[Асфальт]]&gt;0,Таблица19103[[#This Row],[Бетон]]&gt;0)</f>
        <v>0</v>
      </c>
      <c r="Q207" s="10">
        <v>203</v>
      </c>
      <c r="U207" s="18"/>
      <c r="V207" s="18">
        <f>Таблица19103[[#This Row],[Грунт]]+Таблица19103[[#This Row],[Щебень]]+Таблица19103[[#This Row],[Асфальт]]+Таблица19103[[#This Row],[Бетон]]</f>
        <v>1</v>
      </c>
      <c r="W207" s="18"/>
      <c r="X207" s="18"/>
      <c r="Y207" s="18"/>
      <c r="Z207" s="18"/>
      <c r="AG207" s="10">
        <v>99</v>
      </c>
    </row>
    <row r="208" spans="1:33" s="10" customFormat="1" ht="46.5" x14ac:dyDescent="0.35">
      <c r="A208" s="7">
        <v>206</v>
      </c>
      <c r="B208" s="7" t="s">
        <v>439</v>
      </c>
      <c r="C208" s="7" t="s">
        <v>440</v>
      </c>
      <c r="D208" s="7" t="s">
        <v>105</v>
      </c>
      <c r="E208" s="7">
        <f>Таблица19103[[#This Row],[Грунт]]+Таблица19103[[#This Row],[Щебень]]+Таблица19103[[#This Row],[Асфальт]]+Таблица19103[[#This Row],[Бетон]]</f>
        <v>1.5</v>
      </c>
      <c r="F208" s="8">
        <v>1.5</v>
      </c>
      <c r="G208" s="8"/>
      <c r="H208" s="8"/>
      <c r="I208" s="8"/>
      <c r="J208" s="8"/>
      <c r="N208" s="10" t="b">
        <f>OR(Таблица19103[[#This Row],[Щебень]]&gt;0,Таблица19103[[#This Row],[Асфальт]]&gt;0,Таблица19103[[#This Row],[Бетон]]&gt;0)</f>
        <v>0</v>
      </c>
      <c r="Q208" s="10">
        <v>204</v>
      </c>
      <c r="U208" s="18"/>
      <c r="V208" s="18">
        <f>Таблица19103[[#This Row],[Грунт]]+Таблица19103[[#This Row],[Щебень]]+Таблица19103[[#This Row],[Асфальт]]+Таблица19103[[#This Row],[Бетон]]</f>
        <v>1.5</v>
      </c>
      <c r="W208" s="18"/>
      <c r="X208" s="18"/>
      <c r="Y208" s="18"/>
      <c r="Z208" s="18"/>
      <c r="AG208" s="10">
        <v>100</v>
      </c>
    </row>
    <row r="209" spans="1:33" s="10" customFormat="1" ht="46.5" x14ac:dyDescent="0.35">
      <c r="A209" s="7">
        <v>207</v>
      </c>
      <c r="B209" s="7" t="s">
        <v>441</v>
      </c>
      <c r="C209" s="7" t="s">
        <v>442</v>
      </c>
      <c r="D209" s="7" t="s">
        <v>105</v>
      </c>
      <c r="E209" s="7">
        <f>Таблица19103[[#This Row],[Грунт]]+Таблица19103[[#This Row],[Щебень]]+Таблица19103[[#This Row],[Асфальт]]+Таблица19103[[#This Row],[Бетон]]</f>
        <v>1.5</v>
      </c>
      <c r="F209" s="8">
        <v>1.5</v>
      </c>
      <c r="G209" s="8"/>
      <c r="H209" s="8"/>
      <c r="I209" s="8"/>
      <c r="J209" s="8"/>
      <c r="N209" s="10" t="b">
        <f>OR(Таблица19103[[#This Row],[Щебень]]&gt;0,Таблица19103[[#This Row],[Асфальт]]&gt;0,Таблица19103[[#This Row],[Бетон]]&gt;0)</f>
        <v>0</v>
      </c>
      <c r="Q209" s="10">
        <v>205</v>
      </c>
      <c r="U209" s="18"/>
      <c r="V209" s="18">
        <f>Таблица19103[[#This Row],[Грунт]]+Таблица19103[[#This Row],[Щебень]]+Таблица19103[[#This Row],[Асфальт]]+Таблица19103[[#This Row],[Бетон]]</f>
        <v>1.5</v>
      </c>
      <c r="W209" s="18"/>
      <c r="X209" s="18"/>
      <c r="Y209" s="18"/>
      <c r="Z209" s="18"/>
      <c r="AG209" s="10">
        <v>101</v>
      </c>
    </row>
    <row r="210" spans="1:33" s="10" customFormat="1" ht="46.5" x14ac:dyDescent="0.35">
      <c r="A210" s="7">
        <v>208</v>
      </c>
      <c r="B210" s="7" t="s">
        <v>443</v>
      </c>
      <c r="C210" s="7" t="s">
        <v>444</v>
      </c>
      <c r="D210" s="7" t="s">
        <v>105</v>
      </c>
      <c r="E210" s="7">
        <f>Таблица19103[[#This Row],[Грунт]]+Таблица19103[[#This Row],[Щебень]]+Таблица19103[[#This Row],[Асфальт]]+Таблица19103[[#This Row],[Бетон]]</f>
        <v>1.5</v>
      </c>
      <c r="F210" s="8">
        <v>1.5</v>
      </c>
      <c r="G210" s="8"/>
      <c r="H210" s="8"/>
      <c r="I210" s="8"/>
      <c r="J210" s="8"/>
      <c r="N210" s="10" t="b">
        <f>OR(Таблица19103[[#This Row],[Щебень]]&gt;0,Таблица19103[[#This Row],[Асфальт]]&gt;0,Таблица19103[[#This Row],[Бетон]]&gt;0)</f>
        <v>0</v>
      </c>
      <c r="Q210" s="10">
        <v>206</v>
      </c>
      <c r="U210" s="18"/>
      <c r="V210" s="18">
        <f>Таблица19103[[#This Row],[Грунт]]+Таблица19103[[#This Row],[Щебень]]+Таблица19103[[#This Row],[Асфальт]]+Таблица19103[[#This Row],[Бетон]]</f>
        <v>1.5</v>
      </c>
      <c r="W210" s="18"/>
      <c r="X210" s="18"/>
      <c r="Y210" s="18"/>
      <c r="Z210" s="18"/>
      <c r="AG210" s="10">
        <v>102</v>
      </c>
    </row>
    <row r="211" spans="1:33" s="10" customFormat="1" ht="46.5" x14ac:dyDescent="0.35">
      <c r="A211" s="7">
        <v>209</v>
      </c>
      <c r="B211" s="7" t="s">
        <v>445</v>
      </c>
      <c r="C211" s="7" t="s">
        <v>446</v>
      </c>
      <c r="D211" s="7" t="s">
        <v>105</v>
      </c>
      <c r="E211" s="7">
        <f>Таблица19103[[#This Row],[Грунт]]+Таблица19103[[#This Row],[Щебень]]+Таблица19103[[#This Row],[Асфальт]]+Таблица19103[[#This Row],[Бетон]]</f>
        <v>1</v>
      </c>
      <c r="F211" s="8">
        <v>1</v>
      </c>
      <c r="G211" s="8"/>
      <c r="H211" s="8"/>
      <c r="I211" s="8"/>
      <c r="J211" s="8"/>
      <c r="N211" s="10" t="b">
        <f>OR(Таблица19103[[#This Row],[Щебень]]&gt;0,Таблица19103[[#This Row],[Асфальт]]&gt;0,Таблица19103[[#This Row],[Бетон]]&gt;0)</f>
        <v>0</v>
      </c>
      <c r="Q211" s="10">
        <v>207</v>
      </c>
      <c r="U211" s="18"/>
      <c r="V211" s="18">
        <f>Таблица19103[[#This Row],[Грунт]]+Таблица19103[[#This Row],[Щебень]]+Таблица19103[[#This Row],[Асфальт]]+Таблица19103[[#This Row],[Бетон]]</f>
        <v>1</v>
      </c>
      <c r="W211" s="18"/>
      <c r="X211" s="18"/>
      <c r="Y211" s="18"/>
      <c r="Z211" s="18"/>
      <c r="AG211" s="10">
        <v>103</v>
      </c>
    </row>
    <row r="212" spans="1:33" s="10" customFormat="1" ht="46.5" x14ac:dyDescent="0.35">
      <c r="A212" s="7">
        <v>210</v>
      </c>
      <c r="B212" s="7" t="s">
        <v>447</v>
      </c>
      <c r="C212" s="7" t="s">
        <v>448</v>
      </c>
      <c r="D212" s="7" t="s">
        <v>22</v>
      </c>
      <c r="E212" s="7">
        <f>Таблица19103[[#This Row],[Грунт]]+Таблица19103[[#This Row],[Щебень]]+Таблица19103[[#This Row],[Асфальт]]+Таблица19103[[#This Row],[Бетон]]</f>
        <v>5.0999999999999996</v>
      </c>
      <c r="F212" s="8">
        <v>3</v>
      </c>
      <c r="G212" s="8">
        <v>0</v>
      </c>
      <c r="H212" s="8">
        <v>2.1</v>
      </c>
      <c r="I212" s="8"/>
      <c r="J212" s="8"/>
      <c r="K212" s="9" t="s">
        <v>23</v>
      </c>
      <c r="N212" s="10" t="b">
        <f>OR(Таблица19103[[#This Row],[Щебень]]&gt;0,Таблица19103[[#This Row],[Асфальт]]&gt;0,Таблица19103[[#This Row],[Бетон]]&gt;0)</f>
        <v>1</v>
      </c>
      <c r="O212" s="10">
        <v>1</v>
      </c>
      <c r="Q212" s="10">
        <v>208</v>
      </c>
      <c r="U212" s="18"/>
      <c r="V212" s="18">
        <f>Таблица19103[[#This Row],[Грунт]]+Таблица19103[[#This Row],[Щебень]]+Таблица19103[[#This Row],[Асфальт]]+Таблица19103[[#This Row],[Бетон]]</f>
        <v>5.0999999999999996</v>
      </c>
      <c r="W212" s="18"/>
      <c r="X212" s="18"/>
      <c r="Y212" s="18"/>
      <c r="Z212" s="18"/>
      <c r="AG212" s="10">
        <v>104</v>
      </c>
    </row>
    <row r="213" spans="1:33" s="10" customFormat="1" ht="46.5" x14ac:dyDescent="0.35">
      <c r="A213" s="7">
        <v>211</v>
      </c>
      <c r="B213" s="7" t="s">
        <v>449</v>
      </c>
      <c r="C213" s="7" t="s">
        <v>450</v>
      </c>
      <c r="D213" s="7" t="s">
        <v>22</v>
      </c>
      <c r="E213" s="7">
        <f>Таблица19103[[#This Row],[Грунт]]+Таблица19103[[#This Row],[Щебень]]+Таблица19103[[#This Row],[Асфальт]]+Таблица19103[[#This Row],[Бетон]]</f>
        <v>1.5</v>
      </c>
      <c r="F213" s="8"/>
      <c r="G213" s="8">
        <v>0.5</v>
      </c>
      <c r="H213" s="8">
        <v>1</v>
      </c>
      <c r="I213" s="8"/>
      <c r="J213" s="8"/>
      <c r="N213" s="10" t="b">
        <f>OR(Таблица19103[[#This Row],[Щебень]]&gt;0,Таблица19103[[#This Row],[Асфальт]]&gt;0,Таблица19103[[#This Row],[Бетон]]&gt;0)</f>
        <v>1</v>
      </c>
      <c r="O213" s="10">
        <v>1</v>
      </c>
      <c r="Q213" s="10">
        <v>209</v>
      </c>
      <c r="U213" s="18"/>
      <c r="V213" s="18">
        <f>Таблица19103[[#This Row],[Грунт]]+Таблица19103[[#This Row],[Щебень]]+Таблица19103[[#This Row],[Асфальт]]+Таблица19103[[#This Row],[Бетон]]</f>
        <v>1.5</v>
      </c>
      <c r="W213" s="18"/>
      <c r="X213" s="18"/>
      <c r="Y213" s="18"/>
      <c r="Z213" s="18"/>
      <c r="AG213" s="10">
        <v>105</v>
      </c>
    </row>
    <row r="214" spans="1:33" s="10" customFormat="1" ht="46.5" x14ac:dyDescent="0.35">
      <c r="A214" s="7">
        <v>212</v>
      </c>
      <c r="B214" s="7" t="s">
        <v>451</v>
      </c>
      <c r="C214" s="7" t="s">
        <v>452</v>
      </c>
      <c r="D214" s="7" t="s">
        <v>22</v>
      </c>
      <c r="E214" s="7">
        <f>Таблица19103[[#This Row],[Грунт]]+Таблица19103[[#This Row],[Щебень]]+Таблица19103[[#This Row],[Асфальт]]+Таблица19103[[#This Row],[Бетон]]</f>
        <v>0.5</v>
      </c>
      <c r="F214" s="8">
        <v>0.2</v>
      </c>
      <c r="G214" s="8"/>
      <c r="H214" s="8">
        <v>0.3</v>
      </c>
      <c r="I214" s="8"/>
      <c r="J214" s="8"/>
      <c r="N214" s="10" t="b">
        <f>OR(Таблица19103[[#This Row],[Щебень]]&gt;0,Таблица19103[[#This Row],[Асфальт]]&gt;0,Таблица19103[[#This Row],[Бетон]]&gt;0)</f>
        <v>1</v>
      </c>
      <c r="O214" s="10">
        <v>1</v>
      </c>
      <c r="Q214" s="10">
        <v>210</v>
      </c>
      <c r="U214" s="18"/>
      <c r="V214" s="18">
        <f>Таблица19103[[#This Row],[Грунт]]+Таблица19103[[#This Row],[Щебень]]+Таблица19103[[#This Row],[Асфальт]]+Таблица19103[[#This Row],[Бетон]]</f>
        <v>0.5</v>
      </c>
      <c r="W214" s="18"/>
      <c r="X214" s="18"/>
      <c r="Y214" s="18"/>
      <c r="Z214" s="18"/>
      <c r="AG214" s="10">
        <v>106</v>
      </c>
    </row>
    <row r="215" spans="1:33" s="10" customFormat="1" ht="46.5" x14ac:dyDescent="0.35">
      <c r="A215" s="7">
        <v>213</v>
      </c>
      <c r="B215" s="7" t="s">
        <v>453</v>
      </c>
      <c r="C215" s="7" t="s">
        <v>454</v>
      </c>
      <c r="D215" s="7" t="s">
        <v>22</v>
      </c>
      <c r="E215" s="7">
        <f>Таблица19103[[#This Row],[Грунт]]+Таблица19103[[#This Row],[Щебень]]+Таблица19103[[#This Row],[Асфальт]]+Таблица19103[[#This Row],[Бетон]]</f>
        <v>2.6</v>
      </c>
      <c r="F215" s="8">
        <v>1.6</v>
      </c>
      <c r="G215" s="8"/>
      <c r="H215" s="8">
        <v>1</v>
      </c>
      <c r="I215" s="8"/>
      <c r="J215" s="8"/>
      <c r="N215" s="10" t="b">
        <f>OR(Таблица19103[[#This Row],[Щебень]]&gt;0,Таблица19103[[#This Row],[Асфальт]]&gt;0,Таблица19103[[#This Row],[Бетон]]&gt;0)</f>
        <v>1</v>
      </c>
      <c r="O215" s="10">
        <v>1</v>
      </c>
      <c r="Q215" s="10">
        <v>211</v>
      </c>
      <c r="U215" s="18"/>
      <c r="V215" s="18">
        <f>Таблица19103[[#This Row],[Грунт]]+Таблица19103[[#This Row],[Щебень]]+Таблица19103[[#This Row],[Асфальт]]+Таблица19103[[#This Row],[Бетон]]</f>
        <v>2.6</v>
      </c>
      <c r="W215" s="18"/>
      <c r="X215" s="18"/>
      <c r="Y215" s="18"/>
      <c r="Z215" s="18"/>
      <c r="AG215" s="10">
        <v>107</v>
      </c>
    </row>
    <row r="216" spans="1:33" s="10" customFormat="1" ht="46.5" x14ac:dyDescent="0.35">
      <c r="A216" s="7">
        <v>214</v>
      </c>
      <c r="B216" s="7" t="s">
        <v>455</v>
      </c>
      <c r="C216" s="7" t="s">
        <v>456</v>
      </c>
      <c r="D216" s="7" t="s">
        <v>22</v>
      </c>
      <c r="E216" s="7">
        <f>Таблица19103[[#This Row],[Грунт]]+Таблица19103[[#This Row],[Щебень]]+Таблица19103[[#This Row],[Асфальт]]+Таблица19103[[#This Row],[Бетон]]</f>
        <v>0.6</v>
      </c>
      <c r="F216" s="8"/>
      <c r="G216" s="8">
        <v>0.6</v>
      </c>
      <c r="H216" s="8"/>
      <c r="I216" s="8"/>
      <c r="J216" s="8"/>
      <c r="N216" s="10" t="b">
        <f>OR(Таблица19103[[#This Row],[Щебень]]&gt;0,Таблица19103[[#This Row],[Асфальт]]&gt;0,Таблица19103[[#This Row],[Бетон]]&gt;0)</f>
        <v>1</v>
      </c>
      <c r="O216" s="10">
        <v>1</v>
      </c>
      <c r="Q216" s="10">
        <v>212</v>
      </c>
      <c r="U216" s="18"/>
      <c r="V216" s="18">
        <f>Таблица19103[[#This Row],[Грунт]]+Таблица19103[[#This Row],[Щебень]]+Таблица19103[[#This Row],[Асфальт]]+Таблица19103[[#This Row],[Бетон]]</f>
        <v>0.6</v>
      </c>
      <c r="W216" s="18"/>
      <c r="X216" s="18"/>
      <c r="Y216" s="18"/>
      <c r="Z216" s="18"/>
      <c r="AG216" s="10">
        <v>108</v>
      </c>
    </row>
    <row r="217" spans="1:33" s="10" customFormat="1" ht="46.5" x14ac:dyDescent="0.35">
      <c r="A217" s="7">
        <v>215</v>
      </c>
      <c r="B217" s="7" t="s">
        <v>457</v>
      </c>
      <c r="C217" s="7" t="s">
        <v>458</v>
      </c>
      <c r="D217" s="7" t="s">
        <v>22</v>
      </c>
      <c r="E217" s="7">
        <f>Таблица19103[[#This Row],[Грунт]]+Таблица19103[[#This Row],[Щебень]]+Таблица19103[[#This Row],[Асфальт]]+Таблица19103[[#This Row],[Бетон]]</f>
        <v>0.7</v>
      </c>
      <c r="F217" s="8">
        <v>0.7</v>
      </c>
      <c r="G217" s="8"/>
      <c r="H217" s="8"/>
      <c r="I217" s="8"/>
      <c r="J217" s="8"/>
      <c r="N217" s="10" t="b">
        <f>OR(Таблица19103[[#This Row],[Щебень]]&gt;0,Таблица19103[[#This Row],[Асфальт]]&gt;0,Таблица19103[[#This Row],[Бетон]]&gt;0)</f>
        <v>0</v>
      </c>
      <c r="Q217" s="10">
        <v>213</v>
      </c>
      <c r="U217" s="18"/>
      <c r="V217" s="18">
        <f>Таблица19103[[#This Row],[Грунт]]+Таблица19103[[#This Row],[Щебень]]+Таблица19103[[#This Row],[Асфальт]]+Таблица19103[[#This Row],[Бетон]]</f>
        <v>0.7</v>
      </c>
      <c r="W217" s="18"/>
      <c r="X217" s="18"/>
      <c r="Y217" s="18"/>
      <c r="Z217" s="18"/>
      <c r="AG217" s="10">
        <v>109</v>
      </c>
    </row>
    <row r="218" spans="1:33" s="10" customFormat="1" ht="46.5" x14ac:dyDescent="0.35">
      <c r="A218" s="7">
        <v>216</v>
      </c>
      <c r="B218" s="7" t="s">
        <v>459</v>
      </c>
      <c r="C218" s="7" t="s">
        <v>460</v>
      </c>
      <c r="D218" s="7" t="s">
        <v>22</v>
      </c>
      <c r="E218" s="7">
        <f>Таблица19103[[#This Row],[Грунт]]+Таблица19103[[#This Row],[Щебень]]+Таблица19103[[#This Row],[Асфальт]]+Таблица19103[[#This Row],[Бетон]]</f>
        <v>1</v>
      </c>
      <c r="F218" s="8">
        <v>0.5</v>
      </c>
      <c r="G218" s="8">
        <v>0.5</v>
      </c>
      <c r="H218" s="8"/>
      <c r="I218" s="8"/>
      <c r="J218" s="8"/>
      <c r="N218" s="10" t="b">
        <f>OR(Таблица19103[[#This Row],[Щебень]]&gt;0,Таблица19103[[#This Row],[Асфальт]]&gt;0,Таблица19103[[#This Row],[Бетон]]&gt;0)</f>
        <v>1</v>
      </c>
      <c r="O218" s="10">
        <v>1</v>
      </c>
      <c r="Q218" s="10">
        <v>214</v>
      </c>
      <c r="U218" s="18"/>
      <c r="V218" s="18">
        <f>Таблица19103[[#This Row],[Грунт]]+Таблица19103[[#This Row],[Щебень]]+Таблица19103[[#This Row],[Асфальт]]+Таблица19103[[#This Row],[Бетон]]</f>
        <v>1</v>
      </c>
      <c r="W218" s="18"/>
      <c r="X218" s="18"/>
      <c r="Y218" s="18"/>
      <c r="Z218" s="18"/>
      <c r="AG218" s="10">
        <v>110</v>
      </c>
    </row>
    <row r="219" spans="1:33" s="10" customFormat="1" ht="46.5" x14ac:dyDescent="0.35">
      <c r="A219" s="7">
        <v>217</v>
      </c>
      <c r="B219" s="7" t="s">
        <v>461</v>
      </c>
      <c r="C219" s="7" t="s">
        <v>462</v>
      </c>
      <c r="D219" s="7" t="s">
        <v>108</v>
      </c>
      <c r="E219" s="7">
        <f>Таблица19103[[#This Row],[Грунт]]+Таблица19103[[#This Row],[Щебень]]+Таблица19103[[#This Row],[Асфальт]]+Таблица19103[[#This Row],[Бетон]]</f>
        <v>4.9000000000000004</v>
      </c>
      <c r="F219" s="8">
        <v>0.3</v>
      </c>
      <c r="G219" s="8">
        <v>1.3</v>
      </c>
      <c r="H219" s="8">
        <v>3.3</v>
      </c>
      <c r="I219" s="8"/>
      <c r="J219" s="8"/>
      <c r="K219" s="9" t="s">
        <v>23</v>
      </c>
      <c r="N219" s="10" t="b">
        <f>OR(Таблица19103[[#This Row],[Щебень]]&gt;0,Таблица19103[[#This Row],[Асфальт]]&gt;0,Таблица19103[[#This Row],[Бетон]]&gt;0)</f>
        <v>1</v>
      </c>
      <c r="O219" s="10">
        <v>1</v>
      </c>
      <c r="Q219" s="10">
        <v>215</v>
      </c>
      <c r="U219" s="18"/>
      <c r="V219" s="18">
        <f>Таблица19103[[#This Row],[Грунт]]+Таблица19103[[#This Row],[Щебень]]+Таблица19103[[#This Row],[Асфальт]]+Таблица19103[[#This Row],[Бетон]]</f>
        <v>4.9000000000000004</v>
      </c>
      <c r="W219" s="18"/>
      <c r="X219" s="18"/>
      <c r="Y219" s="18"/>
      <c r="Z219" s="18"/>
      <c r="AG219" s="10">
        <v>111</v>
      </c>
    </row>
    <row r="220" spans="1:33" s="10" customFormat="1" ht="46.5" x14ac:dyDescent="0.35">
      <c r="A220" s="7">
        <v>218</v>
      </c>
      <c r="B220" s="7" t="s">
        <v>463</v>
      </c>
      <c r="C220" s="7" t="s">
        <v>464</v>
      </c>
      <c r="D220" s="7" t="s">
        <v>108</v>
      </c>
      <c r="E220" s="7">
        <f>Таблица19103[[#This Row],[Грунт]]+Таблица19103[[#This Row],[Щебень]]+Таблица19103[[#This Row],[Асфальт]]+Таблица19103[[#This Row],[Бетон]]</f>
        <v>1.0029999999999999</v>
      </c>
      <c r="F220" s="8">
        <v>0.16500000000000001</v>
      </c>
      <c r="G220" s="8"/>
      <c r="H220" s="8">
        <v>0.83799999999999997</v>
      </c>
      <c r="I220" s="8"/>
      <c r="J220" s="8"/>
      <c r="K220" s="10" t="s">
        <v>85</v>
      </c>
      <c r="N220" s="10" t="b">
        <f>OR(Таблица19103[[#This Row],[Щебень]]&gt;0,Таблица19103[[#This Row],[Асфальт]]&gt;0,Таблица19103[[#This Row],[Бетон]]&gt;0)</f>
        <v>1</v>
      </c>
      <c r="O220" s="10">
        <v>1</v>
      </c>
      <c r="Q220" s="10">
        <v>216</v>
      </c>
      <c r="U220" s="18"/>
      <c r="V220" s="18">
        <f>Таблица19103[[#This Row],[Грунт]]+Таблица19103[[#This Row],[Щебень]]+Таблица19103[[#This Row],[Асфальт]]+Таблица19103[[#This Row],[Бетон]]</f>
        <v>1.0029999999999999</v>
      </c>
      <c r="W220" s="18"/>
      <c r="X220" s="18"/>
      <c r="Y220" s="18"/>
      <c r="Z220" s="18"/>
      <c r="AG220" s="10">
        <v>112</v>
      </c>
    </row>
    <row r="221" spans="1:33" s="10" customFormat="1" ht="46.5" x14ac:dyDescent="0.35">
      <c r="A221" s="7">
        <v>219</v>
      </c>
      <c r="B221" s="7" t="s">
        <v>465</v>
      </c>
      <c r="C221" s="7" t="s">
        <v>466</v>
      </c>
      <c r="D221" s="7" t="s">
        <v>108</v>
      </c>
      <c r="E221" s="7">
        <f>Таблица19103[[#This Row],[Грунт]]+Таблица19103[[#This Row],[Щебень]]+Таблица19103[[#This Row],[Асфальт]]+Таблица19103[[#This Row],[Бетон]]</f>
        <v>1.7000000000000002</v>
      </c>
      <c r="F221" s="8">
        <v>1.3</v>
      </c>
      <c r="G221" s="8">
        <v>0.4</v>
      </c>
      <c r="H221" s="8"/>
      <c r="I221" s="8"/>
      <c r="J221" s="8"/>
      <c r="N221" s="10" t="b">
        <f>OR(Таблица19103[[#This Row],[Щебень]]&gt;0,Таблица19103[[#This Row],[Асфальт]]&gt;0,Таблица19103[[#This Row],[Бетон]]&gt;0)</f>
        <v>1</v>
      </c>
      <c r="O221" s="10">
        <v>1</v>
      </c>
      <c r="Q221" s="10">
        <v>217</v>
      </c>
      <c r="U221" s="18"/>
      <c r="V221" s="18">
        <f>Таблица19103[[#This Row],[Грунт]]+Таблица19103[[#This Row],[Щебень]]+Таблица19103[[#This Row],[Асфальт]]+Таблица19103[[#This Row],[Бетон]]</f>
        <v>1.7000000000000002</v>
      </c>
      <c r="W221" s="18"/>
      <c r="X221" s="18"/>
      <c r="Y221" s="18"/>
      <c r="Z221" s="18"/>
      <c r="AG221" s="10">
        <v>113</v>
      </c>
    </row>
    <row r="222" spans="1:33" s="10" customFormat="1" ht="46.5" x14ac:dyDescent="0.35">
      <c r="A222" s="7">
        <v>220</v>
      </c>
      <c r="B222" s="7" t="s">
        <v>467</v>
      </c>
      <c r="C222" s="7" t="s">
        <v>468</v>
      </c>
      <c r="D222" s="7" t="s">
        <v>108</v>
      </c>
      <c r="E222" s="7">
        <f>Таблица19103[[#This Row],[Грунт]]+Таблица19103[[#This Row],[Щебень]]+Таблица19103[[#This Row],[Асфальт]]+Таблица19103[[#This Row],[Бетон]]</f>
        <v>0.5</v>
      </c>
      <c r="F222" s="8">
        <v>0.5</v>
      </c>
      <c r="G222" s="8"/>
      <c r="H222" s="8"/>
      <c r="I222" s="8"/>
      <c r="J222" s="8"/>
      <c r="N222" s="10" t="b">
        <f>OR(Таблица19103[[#This Row],[Щебень]]&gt;0,Таблица19103[[#This Row],[Асфальт]]&gt;0,Таблица19103[[#This Row],[Бетон]]&gt;0)</f>
        <v>0</v>
      </c>
      <c r="Q222" s="10">
        <v>218</v>
      </c>
      <c r="U222" s="18"/>
      <c r="V222" s="18">
        <f>Таблица19103[[#This Row],[Грунт]]+Таблица19103[[#This Row],[Щебень]]+Таблица19103[[#This Row],[Асфальт]]+Таблица19103[[#This Row],[Бетон]]</f>
        <v>0.5</v>
      </c>
      <c r="W222" s="18"/>
      <c r="X222" s="18"/>
      <c r="Y222" s="18"/>
      <c r="Z222" s="18"/>
      <c r="AG222" s="10">
        <v>114</v>
      </c>
    </row>
    <row r="223" spans="1:33" s="10" customFormat="1" ht="46.5" x14ac:dyDescent="0.35">
      <c r="A223" s="7">
        <v>221</v>
      </c>
      <c r="B223" s="7" t="s">
        <v>469</v>
      </c>
      <c r="C223" s="7" t="s">
        <v>470</v>
      </c>
      <c r="D223" s="7" t="s">
        <v>108</v>
      </c>
      <c r="E223" s="7">
        <f>Таблица19103[[#This Row],[Грунт]]+Таблица19103[[#This Row],[Щебень]]+Таблица19103[[#This Row],[Асфальт]]+Таблица19103[[#This Row],[Бетон]]</f>
        <v>0.7</v>
      </c>
      <c r="F223" s="8">
        <v>0.7</v>
      </c>
      <c r="G223" s="8"/>
      <c r="H223" s="8"/>
      <c r="I223" s="8"/>
      <c r="J223" s="8"/>
      <c r="N223" s="10" t="b">
        <f>OR(Таблица19103[[#This Row],[Щебень]]&gt;0,Таблица19103[[#This Row],[Асфальт]]&gt;0,Таблица19103[[#This Row],[Бетон]]&gt;0)</f>
        <v>0</v>
      </c>
      <c r="Q223" s="10">
        <v>219</v>
      </c>
      <c r="U223" s="18"/>
      <c r="V223" s="18">
        <f>Таблица19103[[#This Row],[Грунт]]+Таблица19103[[#This Row],[Щебень]]+Таблица19103[[#This Row],[Асфальт]]+Таблица19103[[#This Row],[Бетон]]</f>
        <v>0.7</v>
      </c>
      <c r="W223" s="18"/>
      <c r="X223" s="18"/>
      <c r="Y223" s="18"/>
      <c r="Z223" s="18"/>
      <c r="AG223" s="10">
        <v>115</v>
      </c>
    </row>
    <row r="224" spans="1:33" s="10" customFormat="1" ht="46.5" x14ac:dyDescent="0.35">
      <c r="A224" s="7">
        <v>222</v>
      </c>
      <c r="B224" s="7" t="s">
        <v>471</v>
      </c>
      <c r="C224" s="7" t="s">
        <v>472</v>
      </c>
      <c r="D224" s="7" t="s">
        <v>108</v>
      </c>
      <c r="E224" s="7">
        <f>Таблица19103[[#This Row],[Грунт]]+Таблица19103[[#This Row],[Щебень]]+Таблица19103[[#This Row],[Асфальт]]+Таблица19103[[#This Row],[Бетон]]</f>
        <v>0.2</v>
      </c>
      <c r="F224" s="8"/>
      <c r="G224" s="8">
        <v>0.2</v>
      </c>
      <c r="H224" s="8"/>
      <c r="I224" s="8"/>
      <c r="J224" s="8"/>
      <c r="N224" s="10" t="b">
        <f>OR(Таблица19103[[#This Row],[Щебень]]&gt;0,Таблица19103[[#This Row],[Асфальт]]&gt;0,Таблица19103[[#This Row],[Бетон]]&gt;0)</f>
        <v>1</v>
      </c>
      <c r="O224" s="10">
        <v>1</v>
      </c>
      <c r="Q224" s="10">
        <v>220</v>
      </c>
      <c r="U224" s="18"/>
      <c r="V224" s="18">
        <f>Таблица19103[[#This Row],[Грунт]]+Таблица19103[[#This Row],[Щебень]]+Таблица19103[[#This Row],[Асфальт]]+Таблица19103[[#This Row],[Бетон]]</f>
        <v>0.2</v>
      </c>
      <c r="W224" s="18"/>
      <c r="X224" s="18"/>
      <c r="Y224" s="18"/>
      <c r="Z224" s="18"/>
      <c r="AG224" s="10">
        <v>116</v>
      </c>
    </row>
    <row r="225" spans="1:33" s="10" customFormat="1" ht="46.5" x14ac:dyDescent="0.35">
      <c r="A225" s="7">
        <v>223</v>
      </c>
      <c r="B225" s="7" t="s">
        <v>473</v>
      </c>
      <c r="C225" s="7" t="s">
        <v>474</v>
      </c>
      <c r="D225" s="7" t="s">
        <v>108</v>
      </c>
      <c r="E225" s="7">
        <f>Таблица19103[[#This Row],[Грунт]]+Таблица19103[[#This Row],[Щебень]]+Таблица19103[[#This Row],[Асфальт]]+Таблица19103[[#This Row],[Бетон]]</f>
        <v>0.4</v>
      </c>
      <c r="F225" s="8">
        <v>0.4</v>
      </c>
      <c r="G225" s="8"/>
      <c r="H225" s="8"/>
      <c r="I225" s="8"/>
      <c r="J225" s="8"/>
      <c r="N225" s="10" t="b">
        <f>OR(Таблица19103[[#This Row],[Щебень]]&gt;0,Таблица19103[[#This Row],[Асфальт]]&gt;0,Таблица19103[[#This Row],[Бетон]]&gt;0)</f>
        <v>0</v>
      </c>
      <c r="Q225" s="10">
        <v>221</v>
      </c>
      <c r="U225" s="18"/>
      <c r="V225" s="18">
        <f>Таблица19103[[#This Row],[Грунт]]+Таблица19103[[#This Row],[Щебень]]+Таблица19103[[#This Row],[Асфальт]]+Таблица19103[[#This Row],[Бетон]]</f>
        <v>0.4</v>
      </c>
      <c r="W225" s="18"/>
      <c r="X225" s="18"/>
      <c r="Y225" s="18"/>
      <c r="Z225" s="18"/>
      <c r="AG225" s="10">
        <v>117</v>
      </c>
    </row>
    <row r="226" spans="1:33" s="10" customFormat="1" ht="46.5" x14ac:dyDescent="0.35">
      <c r="A226" s="7">
        <v>224</v>
      </c>
      <c r="B226" s="7" t="s">
        <v>475</v>
      </c>
      <c r="C226" s="7" t="s">
        <v>476</v>
      </c>
      <c r="D226" s="7" t="s">
        <v>108</v>
      </c>
      <c r="E226" s="7">
        <f>Таблица19103[[#This Row],[Грунт]]+Таблица19103[[#This Row],[Щебень]]+Таблица19103[[#This Row],[Асфальт]]+Таблица19103[[#This Row],[Бетон]]</f>
        <v>9.5</v>
      </c>
      <c r="F226" s="8">
        <v>7.9</v>
      </c>
      <c r="G226" s="8"/>
      <c r="H226" s="8">
        <v>1.6</v>
      </c>
      <c r="I226" s="8"/>
      <c r="J226" s="8"/>
      <c r="K226" s="9" t="s">
        <v>23</v>
      </c>
      <c r="N226" s="10" t="b">
        <f>OR(Таблица19103[[#This Row],[Щебень]]&gt;0,Таблица19103[[#This Row],[Асфальт]]&gt;0,Таблица19103[[#This Row],[Бетон]]&gt;0)</f>
        <v>1</v>
      </c>
      <c r="O226" s="10">
        <v>1</v>
      </c>
      <c r="Q226" s="10">
        <v>222</v>
      </c>
      <c r="S226" s="10">
        <f>Таблица19103[[#This Row],[Протяженность(км)]]-9.5</f>
        <v>0</v>
      </c>
      <c r="T226" s="10">
        <f>9.5-Таблица19103[[#This Row],[Протяженность(км)]]</f>
        <v>0</v>
      </c>
      <c r="U226" s="18"/>
      <c r="V226" s="18">
        <f>Таблица19103[[#This Row],[Грунт]]+Таблица19103[[#This Row],[Щебень]]+Таблица19103[[#This Row],[Асфальт]]+Таблица19103[[#This Row],[Бетон]]</f>
        <v>9.5</v>
      </c>
      <c r="W226" s="18"/>
      <c r="X226" s="18"/>
      <c r="Y226" s="18"/>
      <c r="Z226" s="18"/>
      <c r="AG226" s="10">
        <v>118</v>
      </c>
    </row>
    <row r="227" spans="1:33" s="10" customFormat="1" ht="46.5" x14ac:dyDescent="0.35">
      <c r="A227" s="7">
        <v>225</v>
      </c>
      <c r="B227" s="7" t="s">
        <v>477</v>
      </c>
      <c r="C227" s="7" t="s">
        <v>478</v>
      </c>
      <c r="D227" s="7" t="s">
        <v>108</v>
      </c>
      <c r="E227" s="7">
        <f>Таблица19103[[#This Row],[Грунт]]+Таблица19103[[#This Row],[Щебень]]+Таблица19103[[#This Row],[Асфальт]]+Таблица19103[[#This Row],[Бетон]]</f>
        <v>0.9</v>
      </c>
      <c r="F227" s="8">
        <v>0.9</v>
      </c>
      <c r="G227" s="8">
        <v>0</v>
      </c>
      <c r="H227" s="8"/>
      <c r="I227" s="8"/>
      <c r="J227" s="8"/>
      <c r="N227" s="10" t="b">
        <f>OR(Таблица19103[[#This Row],[Щебень]]&gt;0,Таблица19103[[#This Row],[Асфальт]]&gt;0,Таблица19103[[#This Row],[Бетон]]&gt;0)</f>
        <v>0</v>
      </c>
      <c r="O227" s="10">
        <v>1</v>
      </c>
      <c r="Q227" s="10">
        <v>223</v>
      </c>
      <c r="U227" s="18"/>
      <c r="V227" s="18">
        <f>Таблица19103[[#This Row],[Грунт]]+Таблица19103[[#This Row],[Щебень]]+Таблица19103[[#This Row],[Асфальт]]+Таблица19103[[#This Row],[Бетон]]</f>
        <v>0.9</v>
      </c>
      <c r="W227" s="18"/>
      <c r="X227" s="18"/>
      <c r="Y227" s="18"/>
      <c r="Z227" s="18"/>
      <c r="AG227" s="10">
        <v>119</v>
      </c>
    </row>
    <row r="228" spans="1:33" s="10" customFormat="1" ht="46.5" x14ac:dyDescent="0.35">
      <c r="A228" s="7">
        <v>226</v>
      </c>
      <c r="B228" s="7" t="s">
        <v>479</v>
      </c>
      <c r="C228" s="7" t="s">
        <v>480</v>
      </c>
      <c r="D228" s="7" t="s">
        <v>108</v>
      </c>
      <c r="E228" s="7">
        <f>Таблица19103[[#This Row],[Грунт]]+Таблица19103[[#This Row],[Щебень]]+Таблица19103[[#This Row],[Асфальт]]+Таблица19103[[#This Row],[Бетон]]</f>
        <v>0.3</v>
      </c>
      <c r="F228" s="8"/>
      <c r="G228" s="8"/>
      <c r="H228" s="8">
        <v>0.3</v>
      </c>
      <c r="I228" s="8"/>
      <c r="J228" s="8"/>
      <c r="N228" s="10" t="b">
        <f>OR(Таблица19103[[#This Row],[Щебень]]&gt;0,Таблица19103[[#This Row],[Асфальт]]&gt;0,Таблица19103[[#This Row],[Бетон]]&gt;0)</f>
        <v>1</v>
      </c>
      <c r="O228" s="10">
        <v>1</v>
      </c>
      <c r="Q228" s="10">
        <v>224</v>
      </c>
      <c r="U228" s="18"/>
      <c r="V228" s="18">
        <f>Таблица19103[[#This Row],[Грунт]]+Таблица19103[[#This Row],[Щебень]]+Таблица19103[[#This Row],[Асфальт]]+Таблица19103[[#This Row],[Бетон]]</f>
        <v>0.3</v>
      </c>
      <c r="W228" s="18"/>
      <c r="X228" s="18"/>
      <c r="Y228" s="18"/>
      <c r="Z228" s="18"/>
      <c r="AG228" s="10">
        <v>120</v>
      </c>
    </row>
    <row r="229" spans="1:33" s="10" customFormat="1" ht="46.5" x14ac:dyDescent="0.35">
      <c r="A229" s="7">
        <v>227</v>
      </c>
      <c r="B229" s="7" t="s">
        <v>481</v>
      </c>
      <c r="C229" s="7" t="s">
        <v>482</v>
      </c>
      <c r="D229" s="7" t="s">
        <v>108</v>
      </c>
      <c r="E229" s="7">
        <f>Таблица19103[[#This Row],[Грунт]]+Таблица19103[[#This Row],[Щебень]]+Таблица19103[[#This Row],[Асфальт]]+Таблица19103[[#This Row],[Бетон]]</f>
        <v>0.5</v>
      </c>
      <c r="F229" s="8">
        <v>0.5</v>
      </c>
      <c r="G229" s="8"/>
      <c r="H229" s="8"/>
      <c r="I229" s="8"/>
      <c r="J229" s="8"/>
      <c r="N229" s="10" t="b">
        <f>OR(Таблица19103[[#This Row],[Щебень]]&gt;0,Таблица19103[[#This Row],[Асфальт]]&gt;0,Таблица19103[[#This Row],[Бетон]]&gt;0)</f>
        <v>0</v>
      </c>
      <c r="Q229" s="10">
        <v>225</v>
      </c>
      <c r="U229" s="18"/>
      <c r="V229" s="18">
        <f>Таблица19103[[#This Row],[Грунт]]+Таблица19103[[#This Row],[Щебень]]+Таблица19103[[#This Row],[Асфальт]]+Таблица19103[[#This Row],[Бетон]]</f>
        <v>0.5</v>
      </c>
      <c r="W229" s="18"/>
      <c r="X229" s="18"/>
      <c r="Y229" s="18"/>
      <c r="Z229" s="18"/>
      <c r="AG229" s="10">
        <v>121</v>
      </c>
    </row>
    <row r="230" spans="1:33" s="10" customFormat="1" ht="46.5" x14ac:dyDescent="0.35">
      <c r="A230" s="7">
        <v>228</v>
      </c>
      <c r="B230" s="7" t="s">
        <v>483</v>
      </c>
      <c r="C230" s="7" t="s">
        <v>484</v>
      </c>
      <c r="D230" s="7" t="s">
        <v>37</v>
      </c>
      <c r="E230" s="7">
        <f>Таблица19103[[#This Row],[Грунт]]+Таблица19103[[#This Row],[Щебень]]+Таблица19103[[#This Row],[Асфальт]]+Таблица19103[[#This Row],[Бетон]]</f>
        <v>6.5</v>
      </c>
      <c r="F230" s="8"/>
      <c r="G230" s="8"/>
      <c r="H230" s="8">
        <v>6.5</v>
      </c>
      <c r="I230" s="8"/>
      <c r="J230" s="8"/>
      <c r="K230" s="9" t="s">
        <v>23</v>
      </c>
      <c r="N230" s="10" t="b">
        <f>OR(Таблица19103[[#This Row],[Щебень]]&gt;0,Таблица19103[[#This Row],[Асфальт]]&gt;0,Таблица19103[[#This Row],[Бетон]]&gt;0)</f>
        <v>1</v>
      </c>
      <c r="O230" s="10">
        <v>1</v>
      </c>
      <c r="Q230" s="10">
        <v>226</v>
      </c>
      <c r="U230" s="18"/>
      <c r="V230" s="18">
        <f>Таблица19103[[#This Row],[Грунт]]+Таблица19103[[#This Row],[Щебень]]+Таблица19103[[#This Row],[Асфальт]]+Таблица19103[[#This Row],[Бетон]]</f>
        <v>6.5</v>
      </c>
      <c r="W230" s="18"/>
      <c r="X230" s="18"/>
      <c r="Y230" s="18"/>
      <c r="Z230" s="18"/>
      <c r="AG230" s="10">
        <v>122</v>
      </c>
    </row>
    <row r="231" spans="1:33" s="10" customFormat="1" ht="46.5" x14ac:dyDescent="0.35">
      <c r="A231" s="7">
        <v>229</v>
      </c>
      <c r="B231" s="7" t="s">
        <v>485</v>
      </c>
      <c r="C231" s="7" t="s">
        <v>486</v>
      </c>
      <c r="D231" s="7" t="s">
        <v>37</v>
      </c>
      <c r="E231" s="7">
        <f>Таблица19103[[#This Row],[Грунт]]+Таблица19103[[#This Row],[Щебень]]+Таблица19103[[#This Row],[Асфальт]]+Таблица19103[[#This Row],[Бетон]]</f>
        <v>2</v>
      </c>
      <c r="F231" s="8">
        <v>2</v>
      </c>
      <c r="G231" s="8"/>
      <c r="H231" s="8"/>
      <c r="I231" s="8"/>
      <c r="J231" s="8"/>
      <c r="N231" s="10" t="b">
        <f>OR(Таблица19103[[#This Row],[Щебень]]&gt;0,Таблица19103[[#This Row],[Асфальт]]&gt;0,Таблица19103[[#This Row],[Бетон]]&gt;0)</f>
        <v>0</v>
      </c>
      <c r="Q231" s="10">
        <v>227</v>
      </c>
      <c r="U231" s="18"/>
      <c r="V231" s="18">
        <f>Таблица19103[[#This Row],[Грунт]]+Таблица19103[[#This Row],[Щебень]]+Таблица19103[[#This Row],[Асфальт]]+Таблица19103[[#This Row],[Бетон]]</f>
        <v>2</v>
      </c>
      <c r="W231" s="18"/>
      <c r="X231" s="18"/>
      <c r="Y231" s="18"/>
      <c r="Z231" s="18"/>
      <c r="AG231" s="10">
        <v>123</v>
      </c>
    </row>
    <row r="232" spans="1:33" s="10" customFormat="1" ht="46.5" x14ac:dyDescent="0.35">
      <c r="A232" s="7">
        <v>230</v>
      </c>
      <c r="B232" s="7" t="s">
        <v>487</v>
      </c>
      <c r="C232" s="7" t="s">
        <v>488</v>
      </c>
      <c r="D232" s="7" t="s">
        <v>37</v>
      </c>
      <c r="E232" s="7">
        <f>Таблица19103[[#This Row],[Грунт]]+Таблица19103[[#This Row],[Щебень]]+Таблица19103[[#This Row],[Асфальт]]+Таблица19103[[#This Row],[Бетон]]</f>
        <v>1</v>
      </c>
      <c r="F232" s="8">
        <v>1</v>
      </c>
      <c r="G232" s="8"/>
      <c r="H232" s="8"/>
      <c r="I232" s="8"/>
      <c r="J232" s="8"/>
      <c r="N232" s="10" t="b">
        <f>OR(Таблица19103[[#This Row],[Щебень]]&gt;0,Таблица19103[[#This Row],[Асфальт]]&gt;0,Таблица19103[[#This Row],[Бетон]]&gt;0)</f>
        <v>0</v>
      </c>
      <c r="Q232" s="10">
        <v>228</v>
      </c>
      <c r="U232" s="18"/>
      <c r="V232" s="18">
        <f>Таблица19103[[#This Row],[Грунт]]+Таблица19103[[#This Row],[Щебень]]+Таблица19103[[#This Row],[Асфальт]]+Таблица19103[[#This Row],[Бетон]]</f>
        <v>1</v>
      </c>
      <c r="W232" s="18"/>
      <c r="X232" s="18"/>
      <c r="Y232" s="18"/>
      <c r="Z232" s="18"/>
      <c r="AG232" s="10">
        <v>124</v>
      </c>
    </row>
    <row r="233" spans="1:33" s="10" customFormat="1" ht="46.5" x14ac:dyDescent="0.35">
      <c r="A233" s="7">
        <v>231</v>
      </c>
      <c r="B233" s="7" t="s">
        <v>489</v>
      </c>
      <c r="C233" s="7" t="s">
        <v>490</v>
      </c>
      <c r="D233" s="7" t="s">
        <v>37</v>
      </c>
      <c r="E233" s="7">
        <f>Таблица19103[[#This Row],[Грунт]]+Таблица19103[[#This Row],[Щебень]]+Таблица19103[[#This Row],[Асфальт]]+Таблица19103[[#This Row],[Бетон]]</f>
        <v>1</v>
      </c>
      <c r="F233" s="8">
        <v>1</v>
      </c>
      <c r="G233" s="8"/>
      <c r="H233" s="8"/>
      <c r="I233" s="8"/>
      <c r="J233" s="8"/>
      <c r="N233" s="10" t="b">
        <f>OR(Таблица19103[[#This Row],[Щебень]]&gt;0,Таблица19103[[#This Row],[Асфальт]]&gt;0,Таблица19103[[#This Row],[Бетон]]&gt;0)</f>
        <v>0</v>
      </c>
      <c r="Q233" s="10">
        <v>229</v>
      </c>
      <c r="U233" s="18"/>
      <c r="V233" s="18">
        <f>Таблица19103[[#This Row],[Грунт]]+Таблица19103[[#This Row],[Щебень]]+Таблица19103[[#This Row],[Асфальт]]+Таблица19103[[#This Row],[Бетон]]</f>
        <v>1</v>
      </c>
      <c r="W233" s="18"/>
      <c r="X233" s="18"/>
      <c r="Y233" s="18"/>
      <c r="Z233" s="18"/>
      <c r="AG233" s="10">
        <v>125</v>
      </c>
    </row>
    <row r="234" spans="1:33" s="10" customFormat="1" ht="46.5" x14ac:dyDescent="0.35">
      <c r="A234" s="7">
        <v>232</v>
      </c>
      <c r="B234" s="7" t="s">
        <v>491</v>
      </c>
      <c r="C234" s="7" t="s">
        <v>492</v>
      </c>
      <c r="D234" s="7" t="s">
        <v>37</v>
      </c>
      <c r="E234" s="7">
        <f>Таблица19103[[#This Row],[Грунт]]+Таблица19103[[#This Row],[Щебень]]+Таблица19103[[#This Row],[Асфальт]]+Таблица19103[[#This Row],[Бетон]]</f>
        <v>0.6</v>
      </c>
      <c r="F234" s="8">
        <v>0.6</v>
      </c>
      <c r="G234" s="8"/>
      <c r="H234" s="8"/>
      <c r="I234" s="8"/>
      <c r="J234" s="8"/>
      <c r="N234" s="10" t="b">
        <f>OR(Таблица19103[[#This Row],[Щебень]]&gt;0,Таблица19103[[#This Row],[Асфальт]]&gt;0,Таблица19103[[#This Row],[Бетон]]&gt;0)</f>
        <v>0</v>
      </c>
      <c r="Q234" s="10">
        <v>230</v>
      </c>
      <c r="U234" s="18"/>
      <c r="V234" s="18">
        <f>Таблица19103[[#This Row],[Грунт]]+Таблица19103[[#This Row],[Щебень]]+Таблица19103[[#This Row],[Асфальт]]+Таблица19103[[#This Row],[Бетон]]</f>
        <v>0.6</v>
      </c>
      <c r="W234" s="18"/>
      <c r="X234" s="18"/>
      <c r="Y234" s="18"/>
      <c r="Z234" s="18"/>
      <c r="AG234" s="10">
        <v>126</v>
      </c>
    </row>
    <row r="235" spans="1:33" s="10" customFormat="1" ht="46.5" x14ac:dyDescent="0.35">
      <c r="A235" s="7">
        <v>233</v>
      </c>
      <c r="B235" s="7" t="s">
        <v>493</v>
      </c>
      <c r="C235" s="7" t="s">
        <v>494</v>
      </c>
      <c r="D235" s="7" t="s">
        <v>37</v>
      </c>
      <c r="E235" s="7">
        <f>Таблица19103[[#This Row],[Грунт]]+Таблица19103[[#This Row],[Щебень]]+Таблица19103[[#This Row],[Асфальт]]+Таблица19103[[#This Row],[Бетон]]</f>
        <v>1</v>
      </c>
      <c r="F235" s="8">
        <v>1</v>
      </c>
      <c r="G235" s="8"/>
      <c r="H235" s="8"/>
      <c r="I235" s="8"/>
      <c r="J235" s="8"/>
      <c r="N235" s="10" t="b">
        <f>OR(Таблица19103[[#This Row],[Щебень]]&gt;0,Таблица19103[[#This Row],[Асфальт]]&gt;0,Таблица19103[[#This Row],[Бетон]]&gt;0)</f>
        <v>0</v>
      </c>
      <c r="Q235" s="10">
        <v>231</v>
      </c>
      <c r="U235" s="18"/>
      <c r="V235" s="18">
        <f>Таблица19103[[#This Row],[Грунт]]+Таблица19103[[#This Row],[Щебень]]+Таблица19103[[#This Row],[Асфальт]]+Таблица19103[[#This Row],[Бетон]]</f>
        <v>1</v>
      </c>
      <c r="W235" s="18"/>
      <c r="X235" s="18"/>
      <c r="Y235" s="18"/>
      <c r="Z235" s="18"/>
      <c r="AG235" s="10">
        <v>127</v>
      </c>
    </row>
    <row r="236" spans="1:33" s="10" customFormat="1" ht="46.5" x14ac:dyDescent="0.35">
      <c r="A236" s="7">
        <v>234</v>
      </c>
      <c r="B236" s="7" t="s">
        <v>495</v>
      </c>
      <c r="C236" s="7" t="s">
        <v>496</v>
      </c>
      <c r="D236" s="7" t="s">
        <v>37</v>
      </c>
      <c r="E236" s="7">
        <f>Таблица19103[[#This Row],[Грунт]]+Таблица19103[[#This Row],[Щебень]]+Таблица19103[[#This Row],[Асфальт]]+Таблица19103[[#This Row],[Бетон]]</f>
        <v>0.5</v>
      </c>
      <c r="F236" s="8">
        <v>0.5</v>
      </c>
      <c r="G236" s="8"/>
      <c r="H236" s="8"/>
      <c r="I236" s="8"/>
      <c r="J236" s="8"/>
      <c r="N236" s="10" t="b">
        <f>OR(Таблица19103[[#This Row],[Щебень]]&gt;0,Таблица19103[[#This Row],[Асфальт]]&gt;0,Таблица19103[[#This Row],[Бетон]]&gt;0)</f>
        <v>0</v>
      </c>
      <c r="Q236" s="10">
        <v>232</v>
      </c>
      <c r="U236" s="18"/>
      <c r="V236" s="18">
        <f>Таблица19103[[#This Row],[Грунт]]+Таблица19103[[#This Row],[Щебень]]+Таблица19103[[#This Row],[Асфальт]]+Таблица19103[[#This Row],[Бетон]]</f>
        <v>0.5</v>
      </c>
      <c r="W236" s="18"/>
      <c r="X236" s="18"/>
      <c r="Y236" s="18"/>
      <c r="Z236" s="18"/>
      <c r="AG236" s="10">
        <v>128</v>
      </c>
    </row>
    <row r="237" spans="1:33" s="10" customFormat="1" ht="46.5" x14ac:dyDescent="0.35">
      <c r="A237" s="7">
        <v>235</v>
      </c>
      <c r="B237" s="7" t="s">
        <v>497</v>
      </c>
      <c r="C237" s="7" t="s">
        <v>498</v>
      </c>
      <c r="D237" s="7" t="s">
        <v>37</v>
      </c>
      <c r="E237" s="7">
        <f>Таблица19103[[#This Row],[Грунт]]+Таблица19103[[#This Row],[Щебень]]+Таблица19103[[#This Row],[Асфальт]]+Таблица19103[[#This Row],[Бетон]]</f>
        <v>3</v>
      </c>
      <c r="F237" s="8">
        <v>1.7</v>
      </c>
      <c r="G237" s="8">
        <v>0.3</v>
      </c>
      <c r="H237" s="8">
        <v>1</v>
      </c>
      <c r="I237" s="8"/>
      <c r="J237" s="8"/>
      <c r="N237" s="10" t="b">
        <f>OR(Таблица19103[[#This Row],[Щебень]]&gt;0,Таблица19103[[#This Row],[Асфальт]]&gt;0,Таблица19103[[#This Row],[Бетон]]&gt;0)</f>
        <v>1</v>
      </c>
      <c r="O237" s="10">
        <v>1</v>
      </c>
      <c r="Q237" s="10">
        <v>233</v>
      </c>
      <c r="U237" s="18"/>
      <c r="V237" s="18">
        <f>Таблица19103[[#This Row],[Грунт]]+Таблица19103[[#This Row],[Щебень]]+Таблица19103[[#This Row],[Асфальт]]+Таблица19103[[#This Row],[Бетон]]</f>
        <v>3</v>
      </c>
      <c r="W237" s="18"/>
      <c r="X237" s="18"/>
      <c r="Y237" s="18"/>
      <c r="Z237" s="18"/>
      <c r="AG237" s="10">
        <v>129</v>
      </c>
    </row>
    <row r="238" spans="1:33" s="10" customFormat="1" ht="46.5" x14ac:dyDescent="0.35">
      <c r="A238" s="7">
        <v>236</v>
      </c>
      <c r="B238" s="7" t="s">
        <v>499</v>
      </c>
      <c r="C238" s="7" t="s">
        <v>500</v>
      </c>
      <c r="D238" s="7" t="s">
        <v>123</v>
      </c>
      <c r="E238" s="7">
        <f>Таблица19103[[#This Row],[Грунт]]+Таблица19103[[#This Row],[Щебень]]+Таблица19103[[#This Row],[Асфальт]]+Таблица19103[[#This Row],[Бетон]]</f>
        <v>7.5</v>
      </c>
      <c r="F238" s="8">
        <v>6.85</v>
      </c>
      <c r="G238" s="8"/>
      <c r="H238" s="8">
        <v>0.65</v>
      </c>
      <c r="I238" s="8"/>
      <c r="J238" s="8"/>
      <c r="K238" s="9"/>
      <c r="N238" s="10" t="b">
        <f>OR(Таблица19103[[#This Row],[Щебень]]&gt;0,Таблица19103[[#This Row],[Асфальт]]&gt;0,Таблица19103[[#This Row],[Бетон]]&gt;0)</f>
        <v>1</v>
      </c>
      <c r="Q238" s="10">
        <v>234</v>
      </c>
      <c r="U238" s="18"/>
      <c r="V238" s="18">
        <f>Таблица19103[[#This Row],[Грунт]]+Таблица19103[[#This Row],[Щебень]]+Таблица19103[[#This Row],[Асфальт]]+Таблица19103[[#This Row],[Бетон]]</f>
        <v>7.5</v>
      </c>
      <c r="W238" s="18"/>
      <c r="X238" s="18"/>
      <c r="Y238" s="18"/>
      <c r="Z238" s="18"/>
      <c r="AG238" s="10">
        <v>130</v>
      </c>
    </row>
    <row r="239" spans="1:33" s="10" customFormat="1" ht="46.5" x14ac:dyDescent="0.35">
      <c r="A239" s="7">
        <v>237</v>
      </c>
      <c r="B239" s="7" t="s">
        <v>501</v>
      </c>
      <c r="C239" s="7" t="s">
        <v>502</v>
      </c>
      <c r="D239" s="7" t="s">
        <v>123</v>
      </c>
      <c r="E239" s="7">
        <f>Таблица19103[[#This Row],[Грунт]]+Таблица19103[[#This Row],[Щебень]]+Таблица19103[[#This Row],[Асфальт]]+Таблица19103[[#This Row],[Бетон]]</f>
        <v>1.65</v>
      </c>
      <c r="F239" s="8">
        <v>1.65</v>
      </c>
      <c r="G239" s="8"/>
      <c r="H239" s="8"/>
      <c r="I239" s="8"/>
      <c r="J239" s="8"/>
      <c r="N239" s="10" t="b">
        <f>OR(Таблица19103[[#This Row],[Щебень]]&gt;0,Таблица19103[[#This Row],[Асфальт]]&gt;0,Таблица19103[[#This Row],[Бетон]]&gt;0)</f>
        <v>0</v>
      </c>
      <c r="Q239" s="10">
        <v>235</v>
      </c>
      <c r="U239" s="18"/>
      <c r="V239" s="18">
        <f>Таблица19103[[#This Row],[Грунт]]+Таблица19103[[#This Row],[Щебень]]+Таблица19103[[#This Row],[Асфальт]]+Таблица19103[[#This Row],[Бетон]]</f>
        <v>1.65</v>
      </c>
      <c r="W239" s="18"/>
      <c r="X239" s="18"/>
      <c r="Y239" s="18"/>
      <c r="Z239" s="18"/>
      <c r="AG239" s="10">
        <v>131</v>
      </c>
    </row>
    <row r="240" spans="1:33" s="10" customFormat="1" ht="46.5" x14ac:dyDescent="0.35">
      <c r="A240" s="7">
        <v>238</v>
      </c>
      <c r="B240" s="7" t="s">
        <v>503</v>
      </c>
      <c r="C240" s="7" t="s">
        <v>504</v>
      </c>
      <c r="D240" s="7" t="s">
        <v>123</v>
      </c>
      <c r="E240" s="7">
        <f>Таблица19103[[#This Row],[Грунт]]+Таблица19103[[#This Row],[Щебень]]+Таблица19103[[#This Row],[Асфальт]]+Таблица19103[[#This Row],[Бетон]]</f>
        <v>1.7</v>
      </c>
      <c r="F240" s="8"/>
      <c r="G240" s="8">
        <v>0.7</v>
      </c>
      <c r="H240" s="8">
        <v>1</v>
      </c>
      <c r="I240" s="8"/>
      <c r="J240" s="8"/>
      <c r="K240" s="9" t="s">
        <v>23</v>
      </c>
      <c r="N240" s="10" t="b">
        <f>OR(Таблица19103[[#This Row],[Щебень]]&gt;0,Таблица19103[[#This Row],[Асфальт]]&gt;0,Таблица19103[[#This Row],[Бетон]]&gt;0)</f>
        <v>1</v>
      </c>
      <c r="O240" s="10">
        <v>1</v>
      </c>
      <c r="Q240" s="10">
        <v>236</v>
      </c>
      <c r="U240" s="18"/>
      <c r="V240" s="18">
        <f>Таблица19103[[#This Row],[Грунт]]+Таблица19103[[#This Row],[Щебень]]+Таблица19103[[#This Row],[Асфальт]]+Таблица19103[[#This Row],[Бетон]]</f>
        <v>1.7</v>
      </c>
      <c r="W240" s="18"/>
      <c r="X240" s="18"/>
      <c r="Y240" s="18"/>
      <c r="Z240" s="18"/>
      <c r="AG240" s="10">
        <v>132</v>
      </c>
    </row>
    <row r="241" spans="1:33" s="10" customFormat="1" ht="46.5" x14ac:dyDescent="0.35">
      <c r="A241" s="7">
        <v>239</v>
      </c>
      <c r="B241" s="7" t="s">
        <v>505</v>
      </c>
      <c r="C241" s="7" t="s">
        <v>506</v>
      </c>
      <c r="D241" s="7" t="s">
        <v>123</v>
      </c>
      <c r="E241" s="7">
        <f>Таблица19103[[#This Row],[Грунт]]+Таблица19103[[#This Row],[Щебень]]+Таблица19103[[#This Row],[Асфальт]]+Таблица19103[[#This Row],[Бетон]]</f>
        <v>1.25</v>
      </c>
      <c r="F241" s="8">
        <v>1.25</v>
      </c>
      <c r="G241" s="8"/>
      <c r="H241" s="8"/>
      <c r="I241" s="8"/>
      <c r="J241" s="8"/>
      <c r="N241" s="10" t="b">
        <f>OR(Таблица19103[[#This Row],[Щебень]]&gt;0,Таблица19103[[#This Row],[Асфальт]]&gt;0,Таблица19103[[#This Row],[Бетон]]&gt;0)</f>
        <v>0</v>
      </c>
      <c r="Q241" s="10">
        <v>237</v>
      </c>
      <c r="U241" s="18"/>
      <c r="V241" s="18">
        <f>Таблица19103[[#This Row],[Грунт]]+Таблица19103[[#This Row],[Щебень]]+Таблица19103[[#This Row],[Асфальт]]+Таблица19103[[#This Row],[Бетон]]</f>
        <v>1.25</v>
      </c>
      <c r="W241" s="18"/>
      <c r="X241" s="18"/>
      <c r="Y241" s="18"/>
      <c r="Z241" s="18"/>
      <c r="AG241" s="10">
        <v>133</v>
      </c>
    </row>
    <row r="242" spans="1:33" s="10" customFormat="1" ht="46.5" x14ac:dyDescent="0.35">
      <c r="A242" s="7">
        <v>240</v>
      </c>
      <c r="B242" s="7" t="s">
        <v>507</v>
      </c>
      <c r="C242" s="7" t="s">
        <v>508</v>
      </c>
      <c r="D242" s="7" t="s">
        <v>62</v>
      </c>
      <c r="E242" s="7">
        <f>Таблица19103[[#This Row],[Грунт]]+Таблица19103[[#This Row],[Щебень]]+Таблица19103[[#This Row],[Асфальт]]+Таблица19103[[#This Row],[Бетон]]</f>
        <v>5.0999999999999996</v>
      </c>
      <c r="F242" s="8">
        <v>0.4</v>
      </c>
      <c r="G242" s="8">
        <v>3</v>
      </c>
      <c r="H242" s="8">
        <v>1.7</v>
      </c>
      <c r="I242" s="8"/>
      <c r="J242" s="8"/>
      <c r="K242" s="9" t="s">
        <v>23</v>
      </c>
      <c r="N242" s="10" t="b">
        <f>OR(Таблица19103[[#This Row],[Щебень]]&gt;0,Таблица19103[[#This Row],[Асфальт]]&gt;0,Таблица19103[[#This Row],[Бетон]]&gt;0)</f>
        <v>1</v>
      </c>
      <c r="O242" s="10">
        <v>1</v>
      </c>
      <c r="Q242" s="10">
        <v>238</v>
      </c>
      <c r="U242" s="18"/>
      <c r="V242" s="18">
        <f>Таблица19103[[#This Row],[Грунт]]+Таблица19103[[#This Row],[Щебень]]+Таблица19103[[#This Row],[Асфальт]]+Таблица19103[[#This Row],[Бетон]]</f>
        <v>5.0999999999999996</v>
      </c>
      <c r="W242" s="18"/>
      <c r="X242" s="18"/>
      <c r="Y242" s="18"/>
      <c r="Z242" s="18"/>
      <c r="AG242" s="10">
        <v>134</v>
      </c>
    </row>
    <row r="243" spans="1:33" s="10" customFormat="1" ht="46.5" x14ac:dyDescent="0.35">
      <c r="A243" s="7">
        <v>241</v>
      </c>
      <c r="B243" s="7" t="s">
        <v>509</v>
      </c>
      <c r="C243" s="7" t="s">
        <v>510</v>
      </c>
      <c r="D243" s="7" t="s">
        <v>62</v>
      </c>
      <c r="E243" s="7">
        <f>Таблица19103[[#This Row],[Грунт]]+Таблица19103[[#This Row],[Щебень]]+Таблица19103[[#This Row],[Асфальт]]+Таблица19103[[#This Row],[Бетон]]</f>
        <v>2.5</v>
      </c>
      <c r="F243" s="8">
        <v>1.8</v>
      </c>
      <c r="G243" s="8">
        <v>0.7</v>
      </c>
      <c r="H243" s="8"/>
      <c r="I243" s="8"/>
      <c r="J243" s="8"/>
      <c r="N243" s="10" t="b">
        <f>OR(Таблица19103[[#This Row],[Щебень]]&gt;0,Таблица19103[[#This Row],[Асфальт]]&gt;0,Таблица19103[[#This Row],[Бетон]]&gt;0)</f>
        <v>1</v>
      </c>
      <c r="Q243" s="10">
        <v>239</v>
      </c>
      <c r="U243" s="18"/>
      <c r="V243" s="18">
        <f>Таблица19103[[#This Row],[Грунт]]+Таблица19103[[#This Row],[Щебень]]+Таблица19103[[#This Row],[Асфальт]]+Таблица19103[[#This Row],[Бетон]]</f>
        <v>2.5</v>
      </c>
      <c r="W243" s="18"/>
      <c r="X243" s="18"/>
      <c r="Y243" s="18"/>
      <c r="Z243" s="18"/>
      <c r="AG243" s="10">
        <v>135</v>
      </c>
    </row>
    <row r="244" spans="1:33" s="10" customFormat="1" ht="46.5" x14ac:dyDescent="0.35">
      <c r="A244" s="7">
        <v>242</v>
      </c>
      <c r="B244" s="7" t="s">
        <v>511</v>
      </c>
      <c r="C244" s="7" t="s">
        <v>512</v>
      </c>
      <c r="D244" s="7" t="s">
        <v>62</v>
      </c>
      <c r="E244" s="7">
        <f>Таблица19103[[#This Row],[Грунт]]+Таблица19103[[#This Row],[Щебень]]+Таблица19103[[#This Row],[Асфальт]]+Таблица19103[[#This Row],[Бетон]]</f>
        <v>0.7</v>
      </c>
      <c r="F244" s="8">
        <v>0.7</v>
      </c>
      <c r="G244" s="8"/>
      <c r="H244" s="8"/>
      <c r="I244" s="8"/>
      <c r="J244" s="8"/>
      <c r="N244" s="10" t="b">
        <f>OR(Таблица19103[[#This Row],[Щебень]]&gt;0,Таблица19103[[#This Row],[Асфальт]]&gt;0,Таблица19103[[#This Row],[Бетон]]&gt;0)</f>
        <v>0</v>
      </c>
      <c r="Q244" s="10">
        <v>240</v>
      </c>
      <c r="U244" s="18"/>
      <c r="V244" s="18">
        <f>Таблица19103[[#This Row],[Грунт]]+Таблица19103[[#This Row],[Щебень]]+Таблица19103[[#This Row],[Асфальт]]+Таблица19103[[#This Row],[Бетон]]</f>
        <v>0.7</v>
      </c>
      <c r="W244" s="18"/>
      <c r="X244" s="18"/>
      <c r="Y244" s="18"/>
      <c r="Z244" s="18"/>
      <c r="AG244" s="10">
        <v>136</v>
      </c>
    </row>
    <row r="245" spans="1:33" s="10" customFormat="1" ht="46.5" x14ac:dyDescent="0.35">
      <c r="A245" s="7">
        <v>243</v>
      </c>
      <c r="B245" s="7" t="s">
        <v>513</v>
      </c>
      <c r="C245" s="7" t="s">
        <v>514</v>
      </c>
      <c r="D245" s="7" t="s">
        <v>62</v>
      </c>
      <c r="E245" s="7">
        <f>Таблица19103[[#This Row],[Грунт]]+Таблица19103[[#This Row],[Щебень]]+Таблица19103[[#This Row],[Асфальт]]+Таблица19103[[#This Row],[Бетон]]</f>
        <v>1.7</v>
      </c>
      <c r="F245" s="8">
        <v>1.7</v>
      </c>
      <c r="G245" s="8"/>
      <c r="H245" s="8"/>
      <c r="I245" s="8"/>
      <c r="J245" s="8"/>
      <c r="N245" s="10" t="b">
        <f>OR(Таблица19103[[#This Row],[Щебень]]&gt;0,Таблица19103[[#This Row],[Асфальт]]&gt;0,Таблица19103[[#This Row],[Бетон]]&gt;0)</f>
        <v>0</v>
      </c>
      <c r="Q245" s="10">
        <v>241</v>
      </c>
      <c r="U245" s="18"/>
      <c r="V245" s="18">
        <f>Таблица19103[[#This Row],[Грунт]]+Таблица19103[[#This Row],[Щебень]]+Таблица19103[[#This Row],[Асфальт]]+Таблица19103[[#This Row],[Бетон]]</f>
        <v>1.7</v>
      </c>
      <c r="W245" s="18"/>
      <c r="X245" s="18"/>
      <c r="Y245" s="18"/>
      <c r="Z245" s="18"/>
      <c r="AG245" s="10">
        <v>137</v>
      </c>
    </row>
    <row r="246" spans="1:33" s="10" customFormat="1" ht="46.5" x14ac:dyDescent="0.35">
      <c r="A246" s="7">
        <v>244</v>
      </c>
      <c r="B246" s="7" t="s">
        <v>515</v>
      </c>
      <c r="C246" s="7" t="s">
        <v>516</v>
      </c>
      <c r="D246" s="7" t="s">
        <v>62</v>
      </c>
      <c r="E246" s="7">
        <f>Таблица19103[[#This Row],[Грунт]]+Таблица19103[[#This Row],[Щебень]]+Таблица19103[[#This Row],[Асфальт]]+Таблица19103[[#This Row],[Бетон]]</f>
        <v>2.5</v>
      </c>
      <c r="F246" s="8"/>
      <c r="G246" s="8">
        <v>2.5</v>
      </c>
      <c r="H246" s="8"/>
      <c r="I246" s="8"/>
      <c r="J246" s="8"/>
      <c r="K246" s="9" t="s">
        <v>23</v>
      </c>
      <c r="N246" s="10" t="b">
        <f>OR(Таблица19103[[#This Row],[Щебень]]&gt;0,Таблица19103[[#This Row],[Асфальт]]&gt;0,Таблица19103[[#This Row],[Бетон]]&gt;0)</f>
        <v>1</v>
      </c>
      <c r="O246" s="10">
        <v>1</v>
      </c>
      <c r="Q246" s="10">
        <v>242</v>
      </c>
      <c r="U246" s="18"/>
      <c r="V246" s="18">
        <f>Таблица19103[[#This Row],[Грунт]]+Таблица19103[[#This Row],[Щебень]]+Таблица19103[[#This Row],[Асфальт]]+Таблица19103[[#This Row],[Бетон]]</f>
        <v>2.5</v>
      </c>
      <c r="W246" s="18"/>
      <c r="X246" s="18"/>
      <c r="Y246" s="18"/>
      <c r="Z246" s="18"/>
      <c r="AG246" s="10">
        <v>138</v>
      </c>
    </row>
    <row r="247" spans="1:33" s="10" customFormat="1" ht="46.5" x14ac:dyDescent="0.35">
      <c r="A247" s="7">
        <v>245</v>
      </c>
      <c r="B247" s="7" t="s">
        <v>517</v>
      </c>
      <c r="C247" s="7" t="s">
        <v>518</v>
      </c>
      <c r="D247" s="7" t="s">
        <v>62</v>
      </c>
      <c r="E247" s="7">
        <f>Таблица19103[[#This Row],[Грунт]]+Таблица19103[[#This Row],[Щебень]]+Таблица19103[[#This Row],[Асфальт]]+Таблица19103[[#This Row],[Бетон]]</f>
        <v>0.5</v>
      </c>
      <c r="F247" s="8">
        <v>0.5</v>
      </c>
      <c r="G247" s="8"/>
      <c r="H247" s="8"/>
      <c r="I247" s="8"/>
      <c r="J247" s="8"/>
      <c r="N247" s="10" t="b">
        <f>OR(Таблица19103[[#This Row],[Щебень]]&gt;0,Таблица19103[[#This Row],[Асфальт]]&gt;0,Таблица19103[[#This Row],[Бетон]]&gt;0)</f>
        <v>0</v>
      </c>
      <c r="Q247" s="10">
        <v>243</v>
      </c>
      <c r="U247" s="18"/>
      <c r="V247" s="18">
        <f>Таблица19103[[#This Row],[Грунт]]+Таблица19103[[#This Row],[Щебень]]+Таблица19103[[#This Row],[Асфальт]]+Таблица19103[[#This Row],[Бетон]]</f>
        <v>0.5</v>
      </c>
      <c r="W247" s="18"/>
      <c r="X247" s="18"/>
      <c r="Y247" s="18"/>
      <c r="Z247" s="18"/>
      <c r="AG247" s="10">
        <v>139</v>
      </c>
    </row>
    <row r="248" spans="1:33" s="10" customFormat="1" ht="46.5" x14ac:dyDescent="0.35">
      <c r="A248" s="7">
        <v>246</v>
      </c>
      <c r="B248" s="7" t="s">
        <v>519</v>
      </c>
      <c r="C248" s="7" t="s">
        <v>520</v>
      </c>
      <c r="D248" s="7" t="s">
        <v>62</v>
      </c>
      <c r="E248" s="7">
        <f>Таблица19103[[#This Row],[Грунт]]+Таблица19103[[#This Row],[Щебень]]+Таблица19103[[#This Row],[Асфальт]]+Таблица19103[[#This Row],[Бетон]]</f>
        <v>0.6</v>
      </c>
      <c r="F248" s="8">
        <v>0.6</v>
      </c>
      <c r="G248" s="8"/>
      <c r="H248" s="8"/>
      <c r="I248" s="8"/>
      <c r="J248" s="8"/>
      <c r="N248" s="10" t="b">
        <f>OR(Таблица19103[[#This Row],[Щебень]]&gt;0,Таблица19103[[#This Row],[Асфальт]]&gt;0,Таблица19103[[#This Row],[Бетон]]&gt;0)</f>
        <v>0</v>
      </c>
      <c r="Q248" s="10">
        <v>244</v>
      </c>
      <c r="U248" s="18"/>
      <c r="V248" s="18">
        <f>Таблица19103[[#This Row],[Грунт]]+Таблица19103[[#This Row],[Щебень]]+Таблица19103[[#This Row],[Асфальт]]+Таблица19103[[#This Row],[Бетон]]</f>
        <v>0.6</v>
      </c>
      <c r="W248" s="18"/>
      <c r="X248" s="18"/>
      <c r="Y248" s="18"/>
      <c r="Z248" s="18"/>
      <c r="AG248" s="10">
        <v>140</v>
      </c>
    </row>
    <row r="249" spans="1:33" s="10" customFormat="1" ht="46.5" x14ac:dyDescent="0.35">
      <c r="A249" s="7">
        <v>247</v>
      </c>
      <c r="B249" s="7" t="s">
        <v>521</v>
      </c>
      <c r="C249" s="7" t="s">
        <v>522</v>
      </c>
      <c r="D249" s="7" t="s">
        <v>62</v>
      </c>
      <c r="E249" s="7">
        <f>Таблица19103[[#This Row],[Грунт]]+Таблица19103[[#This Row],[Щебень]]+Таблица19103[[#This Row],[Асфальт]]+Таблица19103[[#This Row],[Бетон]]</f>
        <v>0.82</v>
      </c>
      <c r="F249" s="8"/>
      <c r="G249" s="8"/>
      <c r="H249" s="8">
        <v>0.82</v>
      </c>
      <c r="I249" s="8"/>
      <c r="J249" s="8"/>
      <c r="N249" s="10" t="b">
        <f>OR(Таблица19103[[#This Row],[Щебень]]&gt;0,Таблица19103[[#This Row],[Асфальт]]&gt;0,Таблица19103[[#This Row],[Бетон]]&gt;0)</f>
        <v>1</v>
      </c>
      <c r="O249" s="10">
        <v>1</v>
      </c>
      <c r="Q249" s="10">
        <v>245</v>
      </c>
      <c r="U249" s="18"/>
      <c r="V249" s="18">
        <f>Таблица19103[[#This Row],[Грунт]]+Таблица19103[[#This Row],[Щебень]]+Таблица19103[[#This Row],[Асфальт]]+Таблица19103[[#This Row],[Бетон]]</f>
        <v>0.82</v>
      </c>
      <c r="W249" s="18"/>
      <c r="X249" s="18"/>
      <c r="Y249" s="18"/>
      <c r="Z249" s="18"/>
      <c r="AG249" s="10">
        <v>141</v>
      </c>
    </row>
    <row r="250" spans="1:33" s="10" customFormat="1" ht="46.5" x14ac:dyDescent="0.35">
      <c r="A250" s="7">
        <v>248</v>
      </c>
      <c r="B250" s="7" t="s">
        <v>523</v>
      </c>
      <c r="C250" s="7" t="s">
        <v>524</v>
      </c>
      <c r="D250" s="7" t="s">
        <v>59</v>
      </c>
      <c r="E250" s="7">
        <f>Таблица19103[[#This Row],[Грунт]]+Таблица19103[[#This Row],[Щебень]]+Таблица19103[[#This Row],[Асфальт]]+Таблица19103[[#This Row],[Бетон]]</f>
        <v>1.3</v>
      </c>
      <c r="F250" s="8"/>
      <c r="G250" s="8"/>
      <c r="H250" s="8">
        <v>1.3</v>
      </c>
      <c r="I250" s="8"/>
      <c r="J250" s="8"/>
      <c r="N250" s="10" t="b">
        <f>OR(Таблица19103[[#This Row],[Щебень]]&gt;0,Таблица19103[[#This Row],[Асфальт]]&gt;0,Таблица19103[[#This Row],[Бетон]]&gt;0)</f>
        <v>1</v>
      </c>
      <c r="O250" s="10">
        <v>1</v>
      </c>
      <c r="Q250" s="10">
        <v>246</v>
      </c>
      <c r="U250" s="18"/>
      <c r="V250" s="18">
        <f>Таблица19103[[#This Row],[Грунт]]+Таблица19103[[#This Row],[Щебень]]+Таблица19103[[#This Row],[Асфальт]]+Таблица19103[[#This Row],[Бетон]]</f>
        <v>1.3</v>
      </c>
      <c r="W250" s="18"/>
      <c r="X250" s="18"/>
      <c r="Y250" s="18"/>
      <c r="Z250" s="18"/>
      <c r="AG250" s="10">
        <v>142</v>
      </c>
    </row>
    <row r="251" spans="1:33" s="10" customFormat="1" ht="46.5" x14ac:dyDescent="0.35">
      <c r="A251" s="7">
        <v>249</v>
      </c>
      <c r="B251" s="7" t="s">
        <v>525</v>
      </c>
      <c r="C251" s="7" t="s">
        <v>526</v>
      </c>
      <c r="D251" s="7" t="s">
        <v>59</v>
      </c>
      <c r="E251" s="7">
        <f>Таблица19103[[#This Row],[Грунт]]+Таблица19103[[#This Row],[Щебень]]+Таблица19103[[#This Row],[Асфальт]]+Таблица19103[[#This Row],[Бетон]]</f>
        <v>0.8</v>
      </c>
      <c r="F251" s="8"/>
      <c r="G251" s="8"/>
      <c r="H251" s="8">
        <v>0.8</v>
      </c>
      <c r="I251" s="8"/>
      <c r="J251" s="8"/>
      <c r="N251" s="10" t="b">
        <f>OR(Таблица19103[[#This Row],[Щебень]]&gt;0,Таблица19103[[#This Row],[Асфальт]]&gt;0,Таблица19103[[#This Row],[Бетон]]&gt;0)</f>
        <v>1</v>
      </c>
      <c r="O251" s="10">
        <v>1</v>
      </c>
      <c r="Q251" s="10">
        <v>247</v>
      </c>
      <c r="U251" s="18"/>
      <c r="V251" s="18">
        <f>Таблица19103[[#This Row],[Грунт]]+Таблица19103[[#This Row],[Щебень]]+Таблица19103[[#This Row],[Асфальт]]+Таблица19103[[#This Row],[Бетон]]</f>
        <v>0.8</v>
      </c>
      <c r="W251" s="18"/>
      <c r="X251" s="18"/>
      <c r="Y251" s="18"/>
      <c r="Z251" s="18"/>
      <c r="AG251" s="10">
        <v>143</v>
      </c>
    </row>
    <row r="252" spans="1:33" s="10" customFormat="1" ht="46.5" x14ac:dyDescent="0.35">
      <c r="A252" s="7">
        <v>250</v>
      </c>
      <c r="B252" s="7" t="s">
        <v>527</v>
      </c>
      <c r="C252" s="7" t="s">
        <v>528</v>
      </c>
      <c r="D252" s="7" t="s">
        <v>59</v>
      </c>
      <c r="E252" s="7">
        <f>Таблица19103[[#This Row],[Грунт]]+Таблица19103[[#This Row],[Щебень]]+Таблица19103[[#This Row],[Асфальт]]+Таблица19103[[#This Row],[Бетон]]</f>
        <v>1.6</v>
      </c>
      <c r="F252" s="8"/>
      <c r="G252" s="8"/>
      <c r="H252" s="8">
        <v>1.6</v>
      </c>
      <c r="I252" s="8"/>
      <c r="J252" s="8"/>
      <c r="K252" s="9" t="s">
        <v>23</v>
      </c>
      <c r="N252" s="10" t="b">
        <f>OR(Таблица19103[[#This Row],[Щебень]]&gt;0,Таблица19103[[#This Row],[Асфальт]]&gt;0,Таблица19103[[#This Row],[Бетон]]&gt;0)</f>
        <v>1</v>
      </c>
      <c r="O252" s="10">
        <v>1</v>
      </c>
      <c r="Q252" s="10">
        <v>248</v>
      </c>
      <c r="U252" s="18"/>
      <c r="V252" s="18">
        <f>Таблица19103[[#This Row],[Грунт]]+Таблица19103[[#This Row],[Щебень]]+Таблица19103[[#This Row],[Асфальт]]+Таблица19103[[#This Row],[Бетон]]</f>
        <v>1.6</v>
      </c>
      <c r="W252" s="18"/>
      <c r="X252" s="18"/>
      <c r="Y252" s="18"/>
      <c r="Z252" s="18"/>
      <c r="AG252" s="10">
        <v>144</v>
      </c>
    </row>
    <row r="253" spans="1:33" s="10" customFormat="1" ht="46.5" x14ac:dyDescent="0.35">
      <c r="A253" s="7">
        <v>251</v>
      </c>
      <c r="B253" s="7" t="s">
        <v>529</v>
      </c>
      <c r="C253" s="7" t="s">
        <v>530</v>
      </c>
      <c r="D253" s="7" t="s">
        <v>59</v>
      </c>
      <c r="E253" s="7">
        <f>Таблица19103[[#This Row],[Грунт]]+Таблица19103[[#This Row],[Щебень]]+Таблица19103[[#This Row],[Асфальт]]+Таблица19103[[#This Row],[Бетон]]</f>
        <v>1.4</v>
      </c>
      <c r="F253" s="8"/>
      <c r="G253" s="8"/>
      <c r="H253" s="8">
        <v>1.4</v>
      </c>
      <c r="I253" s="8"/>
      <c r="J253" s="8"/>
      <c r="N253" s="10" t="b">
        <f>OR(Таблица19103[[#This Row],[Щебень]]&gt;0,Таблица19103[[#This Row],[Асфальт]]&gt;0,Таблица19103[[#This Row],[Бетон]]&gt;0)</f>
        <v>1</v>
      </c>
      <c r="O253" s="10">
        <v>1</v>
      </c>
      <c r="Q253" s="10">
        <v>249</v>
      </c>
      <c r="U253" s="18"/>
      <c r="V253" s="18">
        <f>Таблица19103[[#This Row],[Грунт]]+Таблица19103[[#This Row],[Щебень]]+Таблица19103[[#This Row],[Асфальт]]+Таблица19103[[#This Row],[Бетон]]</f>
        <v>1.4</v>
      </c>
      <c r="W253" s="18"/>
      <c r="X253" s="18"/>
      <c r="Y253" s="18"/>
      <c r="Z253" s="18"/>
      <c r="AG253" s="10">
        <v>145</v>
      </c>
    </row>
    <row r="254" spans="1:33" s="10" customFormat="1" ht="46.5" x14ac:dyDescent="0.35">
      <c r="A254" s="7">
        <v>252</v>
      </c>
      <c r="B254" s="7" t="s">
        <v>531</v>
      </c>
      <c r="C254" s="7" t="s">
        <v>532</v>
      </c>
      <c r="D254" s="7" t="s">
        <v>59</v>
      </c>
      <c r="E254" s="7">
        <f>Таблица19103[[#This Row],[Грунт]]+Таблица19103[[#This Row],[Щебень]]+Таблица19103[[#This Row],[Асфальт]]+Таблица19103[[#This Row],[Бетон]]</f>
        <v>0.3</v>
      </c>
      <c r="F254" s="8"/>
      <c r="G254" s="8"/>
      <c r="H254" s="8">
        <v>0.3</v>
      </c>
      <c r="I254" s="8"/>
      <c r="J254" s="8"/>
      <c r="N254" s="10" t="b">
        <f>OR(Таблица19103[[#This Row],[Щебень]]&gt;0,Таблица19103[[#This Row],[Асфальт]]&gt;0,Таблица19103[[#This Row],[Бетон]]&gt;0)</f>
        <v>1</v>
      </c>
      <c r="O254" s="10">
        <v>1</v>
      </c>
      <c r="Q254" s="10">
        <v>250</v>
      </c>
      <c r="U254" s="18"/>
      <c r="V254" s="18">
        <f>Таблица19103[[#This Row],[Грунт]]+Таблица19103[[#This Row],[Щебень]]+Таблица19103[[#This Row],[Асфальт]]+Таблица19103[[#This Row],[Бетон]]</f>
        <v>0.3</v>
      </c>
      <c r="W254" s="18"/>
      <c r="X254" s="18"/>
      <c r="Y254" s="18"/>
      <c r="Z254" s="18"/>
      <c r="AG254" s="10">
        <v>146</v>
      </c>
    </row>
    <row r="255" spans="1:33" s="10" customFormat="1" ht="46.5" x14ac:dyDescent="0.35">
      <c r="A255" s="7">
        <v>253</v>
      </c>
      <c r="B255" s="7" t="s">
        <v>533</v>
      </c>
      <c r="C255" s="7" t="s">
        <v>534</v>
      </c>
      <c r="D255" s="7" t="s">
        <v>59</v>
      </c>
      <c r="E255" s="7">
        <f>Таблица19103[[#This Row],[Грунт]]+Таблица19103[[#This Row],[Щебень]]+Таблица19103[[#This Row],[Асфальт]]+Таблица19103[[#This Row],[Бетон]]</f>
        <v>1.9</v>
      </c>
      <c r="F255" s="8">
        <v>0</v>
      </c>
      <c r="G255" s="8">
        <v>0</v>
      </c>
      <c r="H255" s="8">
        <v>1.9</v>
      </c>
      <c r="I255" s="8"/>
      <c r="J255" s="8"/>
      <c r="N255" s="10" t="b">
        <f>OR(Таблица19103[[#This Row],[Щебень]]&gt;0,Таблица19103[[#This Row],[Асфальт]]&gt;0,Таблица19103[[#This Row],[Бетон]]&gt;0)</f>
        <v>1</v>
      </c>
      <c r="O255" s="10">
        <v>1</v>
      </c>
      <c r="Q255" s="10">
        <v>251</v>
      </c>
      <c r="U255" s="18"/>
      <c r="V255" s="18">
        <f>Таблица19103[[#This Row],[Грунт]]+Таблица19103[[#This Row],[Щебень]]+Таблица19103[[#This Row],[Асфальт]]+Таблица19103[[#This Row],[Бетон]]</f>
        <v>1.9</v>
      </c>
      <c r="W255" s="18"/>
      <c r="X255" s="18"/>
      <c r="Y255" s="18"/>
      <c r="Z255" s="18"/>
      <c r="AG255" s="10">
        <v>147</v>
      </c>
    </row>
    <row r="256" spans="1:33" s="10" customFormat="1" ht="46.5" x14ac:dyDescent="0.35">
      <c r="A256" s="7">
        <v>254</v>
      </c>
      <c r="B256" s="7" t="s">
        <v>535</v>
      </c>
      <c r="C256" s="7" t="s">
        <v>536</v>
      </c>
      <c r="D256" s="7" t="s">
        <v>59</v>
      </c>
      <c r="E256" s="7">
        <f>Таблица19103[[#This Row],[Грунт]]+Таблица19103[[#This Row],[Щебень]]+Таблица19103[[#This Row],[Асфальт]]+Таблица19103[[#This Row],[Бетон]]</f>
        <v>0.9</v>
      </c>
      <c r="F256" s="8"/>
      <c r="G256" s="8">
        <v>0</v>
      </c>
      <c r="H256" s="8">
        <v>0.9</v>
      </c>
      <c r="I256" s="8"/>
      <c r="J256" s="8"/>
      <c r="N256" s="10" t="b">
        <f>OR(Таблица19103[[#This Row],[Щебень]]&gt;0,Таблица19103[[#This Row],[Асфальт]]&gt;0,Таблица19103[[#This Row],[Бетон]]&gt;0)</f>
        <v>1</v>
      </c>
      <c r="O256" s="10">
        <v>1</v>
      </c>
      <c r="Q256" s="10">
        <v>252</v>
      </c>
      <c r="U256" s="18"/>
      <c r="V256" s="18">
        <f>Таблица19103[[#This Row],[Грунт]]+Таблица19103[[#This Row],[Щебень]]+Таблица19103[[#This Row],[Асфальт]]+Таблица19103[[#This Row],[Бетон]]</f>
        <v>0.9</v>
      </c>
      <c r="W256" s="18"/>
      <c r="X256" s="18"/>
      <c r="Y256" s="18"/>
      <c r="Z256" s="18"/>
      <c r="AG256" s="10">
        <v>148</v>
      </c>
    </row>
    <row r="257" spans="1:33" s="10" customFormat="1" ht="46.5" x14ac:dyDescent="0.35">
      <c r="A257" s="7">
        <v>255</v>
      </c>
      <c r="B257" s="7" t="s">
        <v>537</v>
      </c>
      <c r="C257" s="7" t="s">
        <v>538</v>
      </c>
      <c r="D257" s="7" t="s">
        <v>59</v>
      </c>
      <c r="E257" s="7">
        <f>Таблица19103[[#This Row],[Грунт]]+Таблица19103[[#This Row],[Щебень]]+Таблица19103[[#This Row],[Асфальт]]+Таблица19103[[#This Row],[Бетон]]</f>
        <v>2</v>
      </c>
      <c r="F257" s="8"/>
      <c r="G257" s="8"/>
      <c r="H257" s="8">
        <v>2</v>
      </c>
      <c r="I257" s="8"/>
      <c r="J257" s="8"/>
      <c r="K257" s="9" t="s">
        <v>23</v>
      </c>
      <c r="N257" s="10" t="b">
        <f>OR(Таблица19103[[#This Row],[Щебень]]&gt;0,Таблица19103[[#This Row],[Асфальт]]&gt;0,Таблица19103[[#This Row],[Бетон]]&gt;0)</f>
        <v>1</v>
      </c>
      <c r="O257" s="10">
        <v>1</v>
      </c>
      <c r="Q257" s="10">
        <v>253</v>
      </c>
      <c r="U257" s="18"/>
      <c r="V257" s="18">
        <f>Таблица19103[[#This Row],[Грунт]]+Таблица19103[[#This Row],[Щебень]]+Таблица19103[[#This Row],[Асфальт]]+Таблица19103[[#This Row],[Бетон]]</f>
        <v>2</v>
      </c>
      <c r="W257" s="18"/>
      <c r="X257" s="18"/>
      <c r="Y257" s="18"/>
      <c r="Z257" s="18"/>
      <c r="AG257" s="10">
        <v>149</v>
      </c>
    </row>
    <row r="258" spans="1:33" s="10" customFormat="1" ht="46.5" x14ac:dyDescent="0.35">
      <c r="A258" s="7">
        <v>256</v>
      </c>
      <c r="B258" s="7" t="s">
        <v>539</v>
      </c>
      <c r="C258" s="7" t="s">
        <v>540</v>
      </c>
      <c r="D258" s="7" t="s">
        <v>59</v>
      </c>
      <c r="E258" s="7">
        <f>Таблица19103[[#This Row],[Грунт]]+Таблица19103[[#This Row],[Щебень]]+Таблица19103[[#This Row],[Асфальт]]+Таблица19103[[#This Row],[Бетон]]</f>
        <v>0.6</v>
      </c>
      <c r="F258" s="8"/>
      <c r="G258" s="8">
        <v>0</v>
      </c>
      <c r="H258" s="8">
        <v>0.6</v>
      </c>
      <c r="I258" s="8"/>
      <c r="J258" s="8"/>
      <c r="K258" s="10" t="s">
        <v>85</v>
      </c>
      <c r="N258" s="10" t="b">
        <f>OR(Таблица19103[[#This Row],[Щебень]]&gt;0,Таблица19103[[#This Row],[Асфальт]]&gt;0,Таблица19103[[#This Row],[Бетон]]&gt;0)</f>
        <v>1</v>
      </c>
      <c r="O258" s="10">
        <v>1</v>
      </c>
      <c r="Q258" s="10">
        <v>254</v>
      </c>
      <c r="U258" s="18"/>
      <c r="V258" s="18">
        <f>Таблица19103[[#This Row],[Грунт]]+Таблица19103[[#This Row],[Щебень]]+Таблица19103[[#This Row],[Асфальт]]+Таблица19103[[#This Row],[Бетон]]</f>
        <v>0.6</v>
      </c>
      <c r="W258" s="18"/>
      <c r="X258" s="18"/>
      <c r="Y258" s="18"/>
      <c r="Z258" s="18"/>
      <c r="AG258" s="10">
        <v>150</v>
      </c>
    </row>
    <row r="259" spans="1:33" s="10" customFormat="1" ht="46.5" x14ac:dyDescent="0.35">
      <c r="A259" s="7">
        <v>257</v>
      </c>
      <c r="B259" s="7" t="s">
        <v>541</v>
      </c>
      <c r="C259" s="7" t="s">
        <v>542</v>
      </c>
      <c r="D259" s="7" t="s">
        <v>59</v>
      </c>
      <c r="E259" s="7">
        <f>Таблица19103[[#This Row],[Грунт]]+Таблица19103[[#This Row],[Щебень]]+Таблица19103[[#This Row],[Асфальт]]+Таблица19103[[#This Row],[Бетон]]</f>
        <v>0.6</v>
      </c>
      <c r="F259" s="8"/>
      <c r="G259" s="8"/>
      <c r="H259" s="8">
        <v>0.6</v>
      </c>
      <c r="I259" s="8"/>
      <c r="J259" s="8"/>
      <c r="N259" s="10" t="b">
        <f>OR(Таблица19103[[#This Row],[Щебень]]&gt;0,Таблица19103[[#This Row],[Асфальт]]&gt;0,Таблица19103[[#This Row],[Бетон]]&gt;0)</f>
        <v>1</v>
      </c>
      <c r="O259" s="10">
        <v>1</v>
      </c>
      <c r="Q259" s="10">
        <v>255</v>
      </c>
      <c r="U259" s="18"/>
      <c r="V259" s="18">
        <f>Таблица19103[[#This Row],[Грунт]]+Таблица19103[[#This Row],[Щебень]]+Таблица19103[[#This Row],[Асфальт]]+Таблица19103[[#This Row],[Бетон]]</f>
        <v>0.6</v>
      </c>
      <c r="W259" s="18"/>
      <c r="X259" s="18"/>
      <c r="Y259" s="18"/>
      <c r="Z259" s="18"/>
      <c r="AG259" s="10">
        <v>151</v>
      </c>
    </row>
    <row r="260" spans="1:33" s="10" customFormat="1" ht="46.5" x14ac:dyDescent="0.35">
      <c r="A260" s="7">
        <v>258</v>
      </c>
      <c r="B260" s="7" t="s">
        <v>543</v>
      </c>
      <c r="C260" s="7" t="s">
        <v>544</v>
      </c>
      <c r="D260" s="7" t="s">
        <v>59</v>
      </c>
      <c r="E260" s="7">
        <f>Таблица19103[[#This Row],[Грунт]]+Таблица19103[[#This Row],[Щебень]]+Таблица19103[[#This Row],[Асфальт]]+Таблица19103[[#This Row],[Бетон]]</f>
        <v>1.2</v>
      </c>
      <c r="F260" s="8"/>
      <c r="G260" s="8"/>
      <c r="H260" s="8">
        <v>1.2</v>
      </c>
      <c r="I260" s="8"/>
      <c r="J260" s="8"/>
      <c r="N260" s="10" t="b">
        <f>OR(Таблица19103[[#This Row],[Щебень]]&gt;0,Таблица19103[[#This Row],[Асфальт]]&gt;0,Таблица19103[[#This Row],[Бетон]]&gt;0)</f>
        <v>1</v>
      </c>
      <c r="O260" s="10">
        <v>1</v>
      </c>
      <c r="Q260" s="10">
        <v>256</v>
      </c>
      <c r="U260" s="18"/>
      <c r="V260" s="18">
        <f>Таблица19103[[#This Row],[Грунт]]+Таблица19103[[#This Row],[Щебень]]+Таблица19103[[#This Row],[Асфальт]]+Таблица19103[[#This Row],[Бетон]]</f>
        <v>1.2</v>
      </c>
      <c r="W260" s="18"/>
      <c r="X260" s="18"/>
      <c r="Y260" s="18"/>
      <c r="Z260" s="18"/>
      <c r="AG260" s="10">
        <v>152</v>
      </c>
    </row>
    <row r="261" spans="1:33" s="10" customFormat="1" ht="46.5" x14ac:dyDescent="0.35">
      <c r="A261" s="7">
        <v>259</v>
      </c>
      <c r="B261" s="7" t="s">
        <v>545</v>
      </c>
      <c r="C261" s="7" t="s">
        <v>546</v>
      </c>
      <c r="D261" s="7" t="s">
        <v>59</v>
      </c>
      <c r="E261" s="7">
        <f>Таблица19103[[#This Row],[Грунт]]+Таблица19103[[#This Row],[Щебень]]+Таблица19103[[#This Row],[Асфальт]]+Таблица19103[[#This Row],[Бетон]]</f>
        <v>0.77</v>
      </c>
      <c r="F261" s="8"/>
      <c r="G261" s="8"/>
      <c r="H261" s="8">
        <v>0.77</v>
      </c>
      <c r="I261" s="8"/>
      <c r="J261" s="8"/>
      <c r="N261" s="10" t="b">
        <f>OR(Таблица19103[[#This Row],[Щебень]]&gt;0,Таблица19103[[#This Row],[Асфальт]]&gt;0,Таблица19103[[#This Row],[Бетон]]&gt;0)</f>
        <v>1</v>
      </c>
      <c r="O261" s="10">
        <v>1</v>
      </c>
      <c r="Q261" s="10">
        <v>257</v>
      </c>
      <c r="U261" s="18"/>
      <c r="V261" s="18">
        <f>Таблица19103[[#This Row],[Грунт]]+Таблица19103[[#This Row],[Щебень]]+Таблица19103[[#This Row],[Асфальт]]+Таблица19103[[#This Row],[Бетон]]</f>
        <v>0.77</v>
      </c>
      <c r="W261" s="18"/>
      <c r="X261" s="18"/>
      <c r="Y261" s="18"/>
      <c r="Z261" s="18"/>
      <c r="AG261" s="10">
        <v>153</v>
      </c>
    </row>
    <row r="262" spans="1:33" s="10" customFormat="1" ht="46.5" x14ac:dyDescent="0.35">
      <c r="A262" s="7">
        <v>260</v>
      </c>
      <c r="B262" s="7" t="s">
        <v>547</v>
      </c>
      <c r="C262" s="7" t="s">
        <v>548</v>
      </c>
      <c r="D262" s="7" t="s">
        <v>59</v>
      </c>
      <c r="E262" s="7">
        <f>Таблица19103[[#This Row],[Грунт]]+Таблица19103[[#This Row],[Щебень]]+Таблица19103[[#This Row],[Асфальт]]+Таблица19103[[#This Row],[Бетон]]</f>
        <v>0.6</v>
      </c>
      <c r="F262" s="8"/>
      <c r="G262" s="8"/>
      <c r="H262" s="8">
        <v>0.6</v>
      </c>
      <c r="I262" s="8"/>
      <c r="J262" s="8"/>
      <c r="N262" s="10" t="b">
        <f>OR(Таблица19103[[#This Row],[Щебень]]&gt;0,Таблица19103[[#This Row],[Асфальт]]&gt;0,Таблица19103[[#This Row],[Бетон]]&gt;0)</f>
        <v>1</v>
      </c>
      <c r="O262" s="10">
        <v>1</v>
      </c>
      <c r="P262" s="10">
        <f>0.6-Таблица19103[[#This Row],[Протяженность(км)]]</f>
        <v>0</v>
      </c>
      <c r="Q262" s="10">
        <v>258</v>
      </c>
      <c r="U262" s="18"/>
      <c r="V262" s="18">
        <f>Таблица19103[[#This Row],[Грунт]]+Таблица19103[[#This Row],[Щебень]]+Таблица19103[[#This Row],[Асфальт]]+Таблица19103[[#This Row],[Бетон]]</f>
        <v>0.6</v>
      </c>
      <c r="W262" s="18"/>
      <c r="X262" s="18"/>
      <c r="Y262" s="18"/>
      <c r="Z262" s="18"/>
      <c r="AG262" s="10">
        <v>154</v>
      </c>
    </row>
    <row r="263" spans="1:33" s="10" customFormat="1" ht="46.5" x14ac:dyDescent="0.35">
      <c r="A263" s="7">
        <v>261</v>
      </c>
      <c r="B263" s="7" t="s">
        <v>549</v>
      </c>
      <c r="C263" s="7" t="s">
        <v>550</v>
      </c>
      <c r="D263" s="7" t="s">
        <v>59</v>
      </c>
      <c r="E263" s="7">
        <f>Таблица19103[[#This Row],[Грунт]]+Таблица19103[[#This Row],[Щебень]]+Таблица19103[[#This Row],[Асфальт]]+Таблица19103[[#This Row],[Бетон]]</f>
        <v>0.499</v>
      </c>
      <c r="F263" s="8"/>
      <c r="G263" s="8">
        <v>0</v>
      </c>
      <c r="H263" s="8">
        <v>0.499</v>
      </c>
      <c r="I263" s="8"/>
      <c r="J263" s="8"/>
      <c r="N263" s="10" t="b">
        <f>OR(Таблица19103[[#This Row],[Щебень]]&gt;0,Таблица19103[[#This Row],[Асфальт]]&gt;0,Таблица19103[[#This Row],[Бетон]]&gt;0)</f>
        <v>1</v>
      </c>
      <c r="O263" s="10">
        <v>1</v>
      </c>
      <c r="Q263" s="10">
        <v>259</v>
      </c>
      <c r="U263" s="18"/>
      <c r="V263" s="18">
        <f>Таблица19103[[#This Row],[Грунт]]+Таблица19103[[#This Row],[Щебень]]+Таблица19103[[#This Row],[Асфальт]]+Таблица19103[[#This Row],[Бетон]]</f>
        <v>0.499</v>
      </c>
      <c r="W263" s="18"/>
      <c r="X263" s="18"/>
      <c r="Y263" s="18"/>
      <c r="Z263" s="18"/>
      <c r="AG263" s="10">
        <v>155</v>
      </c>
    </row>
    <row r="264" spans="1:33" s="10" customFormat="1" ht="46.5" x14ac:dyDescent="0.35">
      <c r="A264" s="7">
        <v>262</v>
      </c>
      <c r="B264" s="7" t="s">
        <v>551</v>
      </c>
      <c r="C264" s="7" t="s">
        <v>552</v>
      </c>
      <c r="D264" s="7" t="s">
        <v>59</v>
      </c>
      <c r="E264" s="7">
        <f>Таблица19103[[#This Row],[Грунт]]+Таблица19103[[#This Row],[Щебень]]+Таблица19103[[#This Row],[Асфальт]]+Таблица19103[[#This Row],[Бетон]]</f>
        <v>0.66700000000000004</v>
      </c>
      <c r="F264" s="8"/>
      <c r="G264" s="8">
        <v>0</v>
      </c>
      <c r="H264" s="8">
        <v>0.66700000000000004</v>
      </c>
      <c r="I264" s="8"/>
      <c r="J264" s="8"/>
      <c r="N264" s="10" t="b">
        <f>OR(Таблица19103[[#This Row],[Щебень]]&gt;0,Таблица19103[[#This Row],[Асфальт]]&gt;0,Таблица19103[[#This Row],[Бетон]]&gt;0)</f>
        <v>1</v>
      </c>
      <c r="O264" s="10">
        <v>1</v>
      </c>
      <c r="Q264" s="10">
        <v>260</v>
      </c>
      <c r="U264" s="18"/>
      <c r="V264" s="18">
        <f>Таблица19103[[#This Row],[Грунт]]+Таблица19103[[#This Row],[Щебень]]+Таблица19103[[#This Row],[Асфальт]]+Таблица19103[[#This Row],[Бетон]]</f>
        <v>0.66700000000000004</v>
      </c>
      <c r="W264" s="18"/>
      <c r="X264" s="18"/>
      <c r="Y264" s="18"/>
      <c r="Z264" s="18"/>
      <c r="AG264" s="10">
        <v>156</v>
      </c>
    </row>
    <row r="265" spans="1:33" s="10" customFormat="1" ht="46.5" x14ac:dyDescent="0.35">
      <c r="A265" s="7">
        <v>263</v>
      </c>
      <c r="B265" s="7" t="s">
        <v>553</v>
      </c>
      <c r="C265" s="7" t="s">
        <v>554</v>
      </c>
      <c r="D265" s="7" t="s">
        <v>59</v>
      </c>
      <c r="E265" s="7">
        <f>Таблица19103[[#This Row],[Грунт]]+Таблица19103[[#This Row],[Щебень]]+Таблица19103[[#This Row],[Асфальт]]+Таблица19103[[#This Row],[Бетон]]</f>
        <v>0.7</v>
      </c>
      <c r="F265" s="8"/>
      <c r="G265" s="8">
        <v>0.7</v>
      </c>
      <c r="H265" s="8"/>
      <c r="I265" s="8"/>
      <c r="J265" s="8"/>
      <c r="N265" s="10" t="b">
        <f>OR(Таблица19103[[#This Row],[Щебень]]&gt;0,Таблица19103[[#This Row],[Асфальт]]&gt;0,Таблица19103[[#This Row],[Бетон]]&gt;0)</f>
        <v>1</v>
      </c>
      <c r="O265" s="10">
        <v>1</v>
      </c>
      <c r="Q265" s="10">
        <v>261</v>
      </c>
      <c r="U265" s="18"/>
      <c r="V265" s="18">
        <f>Таблица19103[[#This Row],[Грунт]]+Таблица19103[[#This Row],[Щебень]]+Таблица19103[[#This Row],[Асфальт]]+Таблица19103[[#This Row],[Бетон]]</f>
        <v>0.7</v>
      </c>
      <c r="W265" s="18"/>
      <c r="X265" s="18"/>
      <c r="Y265" s="18"/>
      <c r="Z265" s="18"/>
      <c r="AG265" s="10">
        <v>157</v>
      </c>
    </row>
    <row r="266" spans="1:33" s="10" customFormat="1" ht="46.5" x14ac:dyDescent="0.35">
      <c r="A266" s="7">
        <v>264</v>
      </c>
      <c r="B266" s="7" t="s">
        <v>555</v>
      </c>
      <c r="C266" s="7" t="s">
        <v>556</v>
      </c>
      <c r="D266" s="7" t="s">
        <v>59</v>
      </c>
      <c r="E266" s="7">
        <f>Таблица19103[[#This Row],[Грунт]]+Таблица19103[[#This Row],[Щебень]]+Таблица19103[[#This Row],[Асфальт]]+Таблица19103[[#This Row],[Бетон]]</f>
        <v>0.7</v>
      </c>
      <c r="F266" s="8"/>
      <c r="G266" s="8"/>
      <c r="H266" s="8">
        <v>0.7</v>
      </c>
      <c r="I266" s="8"/>
      <c r="J266" s="8"/>
      <c r="N266" s="10" t="b">
        <f>OR(Таблица19103[[#This Row],[Щебень]]&gt;0,Таблица19103[[#This Row],[Асфальт]]&gt;0,Таблица19103[[#This Row],[Бетон]]&gt;0)</f>
        <v>1</v>
      </c>
      <c r="O266" s="10">
        <v>1</v>
      </c>
      <c r="Q266" s="10">
        <v>262</v>
      </c>
      <c r="U266" s="18"/>
      <c r="V266" s="18">
        <f>Таблица19103[[#This Row],[Грунт]]+Таблица19103[[#This Row],[Щебень]]+Таблица19103[[#This Row],[Асфальт]]+Таблица19103[[#This Row],[Бетон]]</f>
        <v>0.7</v>
      </c>
      <c r="W266" s="18"/>
      <c r="X266" s="18"/>
      <c r="Y266" s="18"/>
      <c r="Z266" s="18"/>
      <c r="AG266" s="10">
        <v>158</v>
      </c>
    </row>
    <row r="267" spans="1:33" s="10" customFormat="1" ht="46.5" x14ac:dyDescent="0.35">
      <c r="A267" s="7">
        <v>265</v>
      </c>
      <c r="B267" s="7" t="s">
        <v>557</v>
      </c>
      <c r="C267" s="7" t="s">
        <v>558</v>
      </c>
      <c r="D267" s="7" t="s">
        <v>59</v>
      </c>
      <c r="E267" s="7">
        <f>Таблица19103[[#This Row],[Грунт]]+Таблица19103[[#This Row],[Щебень]]+Таблица19103[[#This Row],[Асфальт]]+Таблица19103[[#This Row],[Бетон]]</f>
        <v>0.98599999999999999</v>
      </c>
      <c r="F267" s="8"/>
      <c r="G267" s="31"/>
      <c r="H267" s="8">
        <v>0.98599999999999999</v>
      </c>
      <c r="I267" s="8"/>
      <c r="J267" s="8"/>
      <c r="N267" s="10" t="b">
        <f>OR(Таблица19103[[#This Row],[Щебень]]&gt;0,Таблица19103[[#This Row],[Асфальт]]&gt;0,Таблица19103[[#This Row],[Бетон]]&gt;0)</f>
        <v>1</v>
      </c>
      <c r="O267" s="10">
        <v>1</v>
      </c>
      <c r="Q267" s="10">
        <v>263</v>
      </c>
      <c r="U267" s="18"/>
      <c r="V267" s="18">
        <f>Таблица19103[[#This Row],[Грунт]]+Таблица19103[[#This Row],[Щебень]]+Таблица19103[[#This Row],[Асфальт]]+Таблица19103[[#This Row],[Бетон]]</f>
        <v>0.98599999999999999</v>
      </c>
      <c r="W267" s="18"/>
      <c r="X267" s="18"/>
      <c r="Y267" s="18"/>
      <c r="Z267" s="18"/>
      <c r="AG267" s="10">
        <v>159</v>
      </c>
    </row>
    <row r="268" spans="1:33" s="10" customFormat="1" ht="46.5" x14ac:dyDescent="0.35">
      <c r="A268" s="7">
        <v>266</v>
      </c>
      <c r="B268" s="7" t="s">
        <v>559</v>
      </c>
      <c r="C268" s="7" t="s">
        <v>560</v>
      </c>
      <c r="D268" s="7" t="s">
        <v>59</v>
      </c>
      <c r="E268" s="7">
        <f>Таблица19103[[#This Row],[Грунт]]+Таблица19103[[#This Row],[Щебень]]+Таблица19103[[#This Row],[Асфальт]]+Таблица19103[[#This Row],[Бетон]]</f>
        <v>0.8</v>
      </c>
      <c r="F268" s="8">
        <v>0.8</v>
      </c>
      <c r="G268" s="8"/>
      <c r="H268" s="8"/>
      <c r="I268" s="8"/>
      <c r="J268" s="8"/>
      <c r="N268" s="10" t="b">
        <f>OR(Таблица19103[[#This Row],[Щебень]]&gt;0,Таблица19103[[#This Row],[Асфальт]]&gt;0,Таблица19103[[#This Row],[Бетон]]&gt;0)</f>
        <v>0</v>
      </c>
      <c r="Q268" s="10">
        <v>264</v>
      </c>
      <c r="U268" s="18"/>
      <c r="V268" s="18">
        <f>Таблица19103[[#This Row],[Грунт]]+Таблица19103[[#This Row],[Щебень]]+Таблица19103[[#This Row],[Асфальт]]+Таблица19103[[#This Row],[Бетон]]</f>
        <v>0.8</v>
      </c>
      <c r="W268" s="18"/>
      <c r="X268" s="18"/>
      <c r="Y268" s="18"/>
      <c r="Z268" s="18"/>
      <c r="AG268" s="10">
        <v>160</v>
      </c>
    </row>
    <row r="269" spans="1:33" s="10" customFormat="1" ht="46.5" x14ac:dyDescent="0.35">
      <c r="A269" s="7">
        <v>267</v>
      </c>
      <c r="B269" s="7" t="s">
        <v>561</v>
      </c>
      <c r="C269" s="7" t="s">
        <v>562</v>
      </c>
      <c r="D269" s="7" t="s">
        <v>59</v>
      </c>
      <c r="E269" s="7">
        <f>Таблица19103[[#This Row],[Грунт]]+Таблица19103[[#This Row],[Щебень]]+Таблица19103[[#This Row],[Асфальт]]+Таблица19103[[#This Row],[Бетон]]</f>
        <v>1.4</v>
      </c>
      <c r="F269" s="8"/>
      <c r="G269" s="8"/>
      <c r="H269" s="8">
        <v>1.4</v>
      </c>
      <c r="I269" s="8"/>
      <c r="J269" s="8"/>
      <c r="N269" s="10" t="b">
        <f>OR(Таблица19103[[#This Row],[Щебень]]&gt;0,Таблица19103[[#This Row],[Асфальт]]&gt;0,Таблица19103[[#This Row],[Бетон]]&gt;0)</f>
        <v>1</v>
      </c>
      <c r="O269" s="10">
        <v>1</v>
      </c>
      <c r="Q269" s="10">
        <v>265</v>
      </c>
      <c r="U269" s="18"/>
      <c r="V269" s="18">
        <f>Таблица19103[[#This Row],[Грунт]]+Таблица19103[[#This Row],[Щебень]]+Таблица19103[[#This Row],[Асфальт]]+Таблица19103[[#This Row],[Бетон]]</f>
        <v>1.4</v>
      </c>
      <c r="W269" s="18"/>
      <c r="X269" s="18"/>
      <c r="Y269" s="18"/>
      <c r="Z269" s="18"/>
      <c r="AG269" s="10">
        <v>161</v>
      </c>
    </row>
    <row r="270" spans="1:33" s="10" customFormat="1" ht="46.5" x14ac:dyDescent="0.35">
      <c r="A270" s="7">
        <v>268</v>
      </c>
      <c r="B270" s="7" t="s">
        <v>563</v>
      </c>
      <c r="C270" s="7" t="s">
        <v>564</v>
      </c>
      <c r="D270" s="7" t="s">
        <v>59</v>
      </c>
      <c r="E270" s="7">
        <f>Таблица19103[[#This Row],[Грунт]]+Таблица19103[[#This Row],[Щебень]]+Таблица19103[[#This Row],[Асфальт]]+Таблица19103[[#This Row],[Бетон]]</f>
        <v>1</v>
      </c>
      <c r="F270" s="8"/>
      <c r="G270" s="8"/>
      <c r="H270" s="8">
        <v>1</v>
      </c>
      <c r="I270" s="8"/>
      <c r="J270" s="8"/>
      <c r="N270" s="10" t="b">
        <f>OR(Таблица19103[[#This Row],[Щебень]]&gt;0,Таблица19103[[#This Row],[Асфальт]]&gt;0,Таблица19103[[#This Row],[Бетон]]&gt;0)</f>
        <v>1</v>
      </c>
      <c r="O270" s="10">
        <v>1</v>
      </c>
      <c r="Q270" s="10">
        <v>266</v>
      </c>
      <c r="U270" s="18"/>
      <c r="V270" s="18">
        <f>Таблица19103[[#This Row],[Грунт]]+Таблица19103[[#This Row],[Щебень]]+Таблица19103[[#This Row],[Асфальт]]+Таблица19103[[#This Row],[Бетон]]</f>
        <v>1</v>
      </c>
      <c r="W270" s="18"/>
      <c r="X270" s="18"/>
      <c r="Y270" s="18"/>
      <c r="Z270" s="18"/>
      <c r="AG270" s="10">
        <v>162</v>
      </c>
    </row>
    <row r="271" spans="1:33" s="10" customFormat="1" ht="46.5" x14ac:dyDescent="0.35">
      <c r="A271" s="7">
        <v>269</v>
      </c>
      <c r="B271" s="7" t="s">
        <v>565</v>
      </c>
      <c r="C271" s="7" t="s">
        <v>566</v>
      </c>
      <c r="D271" s="7" t="s">
        <v>59</v>
      </c>
      <c r="E271" s="7">
        <f>Таблица19103[[#This Row],[Грунт]]+Таблица19103[[#This Row],[Щебень]]+Таблица19103[[#This Row],[Асфальт]]+Таблица19103[[#This Row],[Бетон]]</f>
        <v>0.75</v>
      </c>
      <c r="F271" s="8"/>
      <c r="G271" s="8"/>
      <c r="H271" s="8">
        <v>0.75</v>
      </c>
      <c r="I271" s="8"/>
      <c r="J271" s="8"/>
      <c r="K271" s="10" t="s">
        <v>85</v>
      </c>
      <c r="N271" s="10" t="b">
        <f>OR(Таблица19103[[#This Row],[Щебень]]&gt;0,Таблица19103[[#This Row],[Асфальт]]&gt;0,Таблица19103[[#This Row],[Бетон]]&gt;0)</f>
        <v>1</v>
      </c>
      <c r="O271" s="10">
        <v>1</v>
      </c>
      <c r="Q271" s="10">
        <v>267</v>
      </c>
      <c r="U271" s="18"/>
      <c r="V271" s="18">
        <f>Таблица19103[[#This Row],[Грунт]]+Таблица19103[[#This Row],[Щебень]]+Таблица19103[[#This Row],[Асфальт]]+Таблица19103[[#This Row],[Бетон]]</f>
        <v>0.75</v>
      </c>
      <c r="W271" s="18"/>
      <c r="X271" s="18"/>
      <c r="Y271" s="18"/>
      <c r="Z271" s="18"/>
      <c r="AG271" s="10">
        <v>163</v>
      </c>
    </row>
    <row r="272" spans="1:33" s="10" customFormat="1" ht="46.5" x14ac:dyDescent="0.35">
      <c r="A272" s="7">
        <v>270</v>
      </c>
      <c r="B272" s="7" t="s">
        <v>567</v>
      </c>
      <c r="C272" s="7" t="s">
        <v>568</v>
      </c>
      <c r="D272" s="7" t="s">
        <v>59</v>
      </c>
      <c r="E272" s="7">
        <f>Таблица19103[[#This Row],[Грунт]]+Таблица19103[[#This Row],[Щебень]]+Таблица19103[[#This Row],[Асфальт]]+Таблица19103[[#This Row],[Бетон]]</f>
        <v>0.3</v>
      </c>
      <c r="F272" s="8">
        <v>0</v>
      </c>
      <c r="G272" s="8"/>
      <c r="H272" s="8">
        <v>0.3</v>
      </c>
      <c r="I272" s="8"/>
      <c r="J272" s="8" t="s">
        <v>569</v>
      </c>
      <c r="N272" s="10" t="b">
        <f>OR(Таблица19103[[#This Row],[Щебень]]&gt;0,Таблица19103[[#This Row],[Асфальт]]&gt;0,Таблица19103[[#This Row],[Бетон]]&gt;0)</f>
        <v>1</v>
      </c>
      <c r="Q272" s="10">
        <v>268</v>
      </c>
      <c r="U272" s="18"/>
      <c r="V272" s="18">
        <f>Таблица19103[[#This Row],[Грунт]]+Таблица19103[[#This Row],[Щебень]]+Таблица19103[[#This Row],[Асфальт]]+Таблица19103[[#This Row],[Бетон]]</f>
        <v>0.3</v>
      </c>
      <c r="W272" s="18"/>
      <c r="X272" s="18"/>
      <c r="Y272" s="18"/>
      <c r="Z272" s="18"/>
      <c r="AG272" s="10">
        <v>164</v>
      </c>
    </row>
    <row r="273" spans="1:33" s="10" customFormat="1" ht="46.5" x14ac:dyDescent="0.35">
      <c r="A273" s="7">
        <v>271</v>
      </c>
      <c r="B273" s="7" t="s">
        <v>570</v>
      </c>
      <c r="C273" s="7" t="s">
        <v>571</v>
      </c>
      <c r="D273" s="7" t="s">
        <v>59</v>
      </c>
      <c r="E273" s="7">
        <f>Таблица19103[[#This Row],[Грунт]]+Таблица19103[[#This Row],[Щебень]]+Таблица19103[[#This Row],[Асфальт]]+Таблица19103[[#This Row],[Бетон]]</f>
        <v>0.1</v>
      </c>
      <c r="F273" s="8"/>
      <c r="G273" s="8"/>
      <c r="H273" s="8">
        <v>0.1</v>
      </c>
      <c r="I273" s="8"/>
      <c r="J273" s="8" t="s">
        <v>569</v>
      </c>
      <c r="N273" s="10" t="b">
        <f>OR(Таблица19103[[#This Row],[Щебень]]&gt;0,Таблица19103[[#This Row],[Асфальт]]&gt;0,Таблица19103[[#This Row],[Бетон]]&gt;0)</f>
        <v>1</v>
      </c>
      <c r="Q273" s="10">
        <v>269</v>
      </c>
      <c r="U273" s="18"/>
      <c r="V273" s="18">
        <f>Таблица19103[[#This Row],[Грунт]]+Таблица19103[[#This Row],[Щебень]]+Таблица19103[[#This Row],[Асфальт]]+Таблица19103[[#This Row],[Бетон]]</f>
        <v>0.1</v>
      </c>
      <c r="W273" s="18"/>
      <c r="X273" s="18"/>
      <c r="Y273" s="18"/>
      <c r="Z273" s="18"/>
      <c r="AG273" s="10">
        <v>165</v>
      </c>
    </row>
    <row r="274" spans="1:33" s="10" customFormat="1" ht="46.5" x14ac:dyDescent="0.35">
      <c r="A274" s="7">
        <v>272</v>
      </c>
      <c r="B274" s="7" t="s">
        <v>572</v>
      </c>
      <c r="C274" s="7" t="s">
        <v>573</v>
      </c>
      <c r="D274" s="7" t="s">
        <v>59</v>
      </c>
      <c r="E274" s="7">
        <f>Таблица19103[[#This Row],[Грунт]]+Таблица19103[[#This Row],[Щебень]]+Таблица19103[[#This Row],[Асфальт]]+Таблица19103[[#This Row],[Бетон]]</f>
        <v>0.4</v>
      </c>
      <c r="F274" s="8"/>
      <c r="G274" s="8">
        <v>0</v>
      </c>
      <c r="H274" s="8">
        <v>0.4</v>
      </c>
      <c r="I274" s="8"/>
      <c r="J274" s="8" t="s">
        <v>569</v>
      </c>
      <c r="N274" s="10" t="b">
        <f>OR(Таблица19103[[#This Row],[Щебень]]&gt;0,Таблица19103[[#This Row],[Асфальт]]&gt;0,Таблица19103[[#This Row],[Бетон]]&gt;0)</f>
        <v>1</v>
      </c>
      <c r="O274" s="10">
        <v>1</v>
      </c>
      <c r="Q274" s="10">
        <v>270</v>
      </c>
      <c r="U274" s="18"/>
      <c r="V274" s="18">
        <f>Таблица19103[[#This Row],[Грунт]]+Таблица19103[[#This Row],[Щебень]]+Таблица19103[[#This Row],[Асфальт]]+Таблица19103[[#This Row],[Бетон]]</f>
        <v>0.4</v>
      </c>
      <c r="W274" s="18"/>
      <c r="X274" s="18"/>
      <c r="Y274" s="18"/>
      <c r="Z274" s="18"/>
      <c r="AG274" s="10">
        <v>166</v>
      </c>
    </row>
    <row r="275" spans="1:33" s="10" customFormat="1" ht="46.5" x14ac:dyDescent="0.35">
      <c r="A275" s="7">
        <v>273</v>
      </c>
      <c r="B275" s="7" t="s">
        <v>574</v>
      </c>
      <c r="C275" s="7" t="s">
        <v>575</v>
      </c>
      <c r="D275" s="7" t="s">
        <v>59</v>
      </c>
      <c r="E275" s="7">
        <f>Таблица19103[[#This Row],[Грунт]]+Таблица19103[[#This Row],[Щебень]]+Таблица19103[[#This Row],[Асфальт]]+Таблица19103[[#This Row],[Бетон]]</f>
        <v>1.7190000000000001</v>
      </c>
      <c r="F275" s="8">
        <v>1.7190000000000001</v>
      </c>
      <c r="G275" s="8"/>
      <c r="H275" s="8"/>
      <c r="I275" s="8"/>
      <c r="J275" s="8"/>
      <c r="N275" s="10" t="b">
        <f>OR(Таблица19103[[#This Row],[Щебень]]&gt;0,Таблица19103[[#This Row],[Асфальт]]&gt;0,Таблица19103[[#This Row],[Бетон]]&gt;0)</f>
        <v>0</v>
      </c>
      <c r="Q275" s="10">
        <v>271</v>
      </c>
      <c r="U275" s="18"/>
      <c r="V275" s="18">
        <f>Таблица19103[[#This Row],[Грунт]]+Таблица19103[[#This Row],[Щебень]]+Таблица19103[[#This Row],[Асфальт]]+Таблица19103[[#This Row],[Бетон]]</f>
        <v>1.7190000000000001</v>
      </c>
      <c r="W275" s="18"/>
      <c r="X275" s="18"/>
      <c r="Y275" s="18"/>
      <c r="Z275" s="18"/>
      <c r="AG275" s="10">
        <v>167</v>
      </c>
    </row>
    <row r="276" spans="1:33" s="10" customFormat="1" ht="46.5" x14ac:dyDescent="0.35">
      <c r="A276" s="7">
        <v>274</v>
      </c>
      <c r="B276" s="7" t="s">
        <v>576</v>
      </c>
      <c r="C276" s="7" t="s">
        <v>577</v>
      </c>
      <c r="D276" s="7" t="s">
        <v>59</v>
      </c>
      <c r="E276" s="7">
        <f>Таблица19103[[#This Row],[Грунт]]+Таблица19103[[#This Row],[Щебень]]+Таблица19103[[#This Row],[Асфальт]]+Таблица19103[[#This Row],[Бетон]]</f>
        <v>3</v>
      </c>
      <c r="F276" s="8">
        <v>2.1</v>
      </c>
      <c r="G276" s="33">
        <v>0.9</v>
      </c>
      <c r="H276" s="8"/>
      <c r="I276" s="8"/>
      <c r="J276" s="8"/>
      <c r="K276" s="9" t="s">
        <v>23</v>
      </c>
      <c r="N276" s="10" t="b">
        <f>OR(Таблица19103[[#This Row],[Щебень]]&gt;0,Таблица19103[[#This Row],[Асфальт]]&gt;0,Таблица19103[[#This Row],[Бетон]]&gt;0)</f>
        <v>1</v>
      </c>
      <c r="O276" s="10">
        <v>1</v>
      </c>
      <c r="Q276" s="10">
        <v>272</v>
      </c>
      <c r="U276" s="18"/>
      <c r="V276" s="18">
        <f>Таблица19103[[#This Row],[Грунт]]+Таблица19103[[#This Row],[Щебень]]+Таблица19103[[#This Row],[Асфальт]]+Таблица19103[[#This Row],[Бетон]]</f>
        <v>3</v>
      </c>
      <c r="W276" s="18"/>
      <c r="X276" s="18"/>
      <c r="Y276" s="18"/>
      <c r="Z276" s="18"/>
      <c r="AG276" s="10">
        <v>168</v>
      </c>
    </row>
    <row r="277" spans="1:33" s="10" customFormat="1" ht="46.5" x14ac:dyDescent="0.35">
      <c r="A277" s="7">
        <v>275</v>
      </c>
      <c r="B277" s="7" t="s">
        <v>578</v>
      </c>
      <c r="C277" s="7" t="s">
        <v>579</v>
      </c>
      <c r="D277" s="7" t="s">
        <v>59</v>
      </c>
      <c r="E277" s="7">
        <f>Таблица19103[[#This Row],[Грунт]]+Таблица19103[[#This Row],[Щебень]]+Таблица19103[[#This Row],[Асфальт]]+Таблица19103[[#This Row],[Бетон]]</f>
        <v>6.6</v>
      </c>
      <c r="F277" s="8">
        <v>0.7</v>
      </c>
      <c r="G277" s="33">
        <v>0.9</v>
      </c>
      <c r="H277" s="8">
        <v>5</v>
      </c>
      <c r="I277" s="8"/>
      <c r="J277" s="8"/>
      <c r="N277" s="10" t="b">
        <f>OR(Таблица19103[[#This Row],[Щебень]]&gt;0,Таблица19103[[#This Row],[Асфальт]]&gt;0,Таблица19103[[#This Row],[Бетон]]&gt;0)</f>
        <v>1</v>
      </c>
      <c r="O277" s="10">
        <v>1</v>
      </c>
      <c r="Q277" s="10">
        <v>273</v>
      </c>
      <c r="U277" s="18"/>
      <c r="V277" s="18">
        <f>Таблица19103[[#This Row],[Грунт]]+Таблица19103[[#This Row],[Щебень]]+Таблица19103[[#This Row],[Асфальт]]+Таблица19103[[#This Row],[Бетон]]</f>
        <v>6.6</v>
      </c>
      <c r="W277" s="18"/>
      <c r="X277" s="18"/>
      <c r="Y277" s="18"/>
      <c r="Z277" s="18"/>
      <c r="AG277" s="10">
        <v>169</v>
      </c>
    </row>
    <row r="278" spans="1:33" s="10" customFormat="1" ht="46.5" x14ac:dyDescent="0.35">
      <c r="A278" s="7">
        <v>276</v>
      </c>
      <c r="B278" s="7" t="s">
        <v>580</v>
      </c>
      <c r="C278" s="7" t="s">
        <v>581</v>
      </c>
      <c r="D278" s="7" t="s">
        <v>59</v>
      </c>
      <c r="E278" s="30">
        <f>Таблица19103[[#This Row],[Грунт]]+Таблица19103[[#This Row],[Щебень]]+Таблица19103[[#This Row],[Асфальт]]+Таблица19103[[#This Row],[Бетон]]</f>
        <v>0.6</v>
      </c>
      <c r="F278" s="8"/>
      <c r="G278" s="33">
        <v>0.6</v>
      </c>
      <c r="H278" s="8"/>
      <c r="I278" s="8"/>
      <c r="J278" s="8"/>
      <c r="N278" s="13" t="b">
        <f>OR(Таблица19103[[#This Row],[Щебень]]&gt;0,Таблица19103[[#This Row],[Асфальт]]&gt;0,Таблица19103[[#This Row],[Бетон]]&gt;0)</f>
        <v>1</v>
      </c>
      <c r="U278" s="18"/>
      <c r="V278" s="18">
        <f>Таблица19103[[#This Row],[Грунт]]+Таблица19103[[#This Row],[Щебень]]+Таблица19103[[#This Row],[Асфальт]]+Таблица19103[[#This Row],[Бетон]]</f>
        <v>0.6</v>
      </c>
      <c r="W278" s="18"/>
      <c r="X278" s="18"/>
      <c r="Y278" s="18"/>
      <c r="Z278" s="18"/>
      <c r="AG278" s="10">
        <v>170</v>
      </c>
    </row>
    <row r="279" spans="1:33" s="10" customFormat="1" ht="46.5" x14ac:dyDescent="0.35">
      <c r="A279" s="7">
        <v>277</v>
      </c>
      <c r="B279" s="7" t="s">
        <v>582</v>
      </c>
      <c r="C279" s="7" t="s">
        <v>583</v>
      </c>
      <c r="D279" s="7" t="s">
        <v>59</v>
      </c>
      <c r="E279" s="30">
        <f>Таблица19103[[#This Row],[Грунт]]+Таблица19103[[#This Row],[Щебень]]+Таблица19103[[#This Row],[Асфальт]]+Таблица19103[[#This Row],[Бетон]]</f>
        <v>0.79</v>
      </c>
      <c r="F279" s="8"/>
      <c r="G279" s="33">
        <v>0.79</v>
      </c>
      <c r="H279" s="8"/>
      <c r="I279" s="8"/>
      <c r="J279" s="8"/>
      <c r="N279" s="13" t="b">
        <f>OR(Таблица19103[[#This Row],[Щебень]]&gt;0,Таблица19103[[#This Row],[Асфальт]]&gt;0,Таблица19103[[#This Row],[Бетон]]&gt;0)</f>
        <v>1</v>
      </c>
      <c r="U279" s="18"/>
      <c r="V279" s="18">
        <f>Таблица19103[[#This Row],[Грунт]]+Таблица19103[[#This Row],[Щебень]]+Таблица19103[[#This Row],[Асфальт]]+Таблица19103[[#This Row],[Бетон]]</f>
        <v>0.79</v>
      </c>
      <c r="W279" s="18"/>
      <c r="X279" s="18"/>
      <c r="Y279" s="18"/>
      <c r="Z279" s="18"/>
      <c r="AG279" s="10">
        <v>171</v>
      </c>
    </row>
    <row r="280" spans="1:33" s="10" customFormat="1" ht="56.25" customHeight="1" x14ac:dyDescent="0.35">
      <c r="A280" s="7">
        <v>278</v>
      </c>
      <c r="B280" s="7" t="s">
        <v>584</v>
      </c>
      <c r="C280" s="7" t="s">
        <v>585</v>
      </c>
      <c r="D280" s="7" t="s">
        <v>59</v>
      </c>
      <c r="E280" s="30">
        <f>Таблица19103[[#This Row],[Грунт]]+Таблица19103[[#This Row],[Щебень]]+Таблица19103[[#This Row],[Асфальт]]+Таблица19103[[#This Row],[Бетон]]</f>
        <v>0.76</v>
      </c>
      <c r="F280" s="8"/>
      <c r="G280" s="33">
        <v>0.76</v>
      </c>
      <c r="H280" s="8"/>
      <c r="I280" s="8"/>
      <c r="J280" s="8"/>
      <c r="N280" s="13" t="b">
        <f>OR(Таблица19103[[#This Row],[Щебень]]&gt;0,Таблица19103[[#This Row],[Асфальт]]&gt;0,Таблица19103[[#This Row],[Бетон]]&gt;0)</f>
        <v>1</v>
      </c>
      <c r="U280" s="18"/>
      <c r="V280" s="18">
        <f>Таблица19103[[#This Row],[Грунт]]+Таблица19103[[#This Row],[Щебень]]+Таблица19103[[#This Row],[Асфальт]]+Таблица19103[[#This Row],[Бетон]]</f>
        <v>0.76</v>
      </c>
      <c r="W280" s="18"/>
      <c r="X280" s="18"/>
      <c r="Y280" s="18"/>
      <c r="Z280" s="18"/>
      <c r="AG280" s="10">
        <v>172</v>
      </c>
    </row>
    <row r="281" spans="1:33" s="10" customFormat="1" ht="46.5" x14ac:dyDescent="0.35">
      <c r="A281" s="7">
        <v>279</v>
      </c>
      <c r="B281" s="7" t="s">
        <v>586</v>
      </c>
      <c r="C281" s="7" t="s">
        <v>587</v>
      </c>
      <c r="D281" s="7" t="s">
        <v>59</v>
      </c>
      <c r="E281" s="30">
        <f>Таблица19103[[#This Row],[Грунт]]+Таблица19103[[#This Row],[Щебень]]+Таблица19103[[#This Row],[Асфальт]]+Таблица19103[[#This Row],[Бетон]]</f>
        <v>0.63</v>
      </c>
      <c r="F281" s="8"/>
      <c r="G281" s="33">
        <v>0.63</v>
      </c>
      <c r="H281" s="8"/>
      <c r="I281" s="8"/>
      <c r="J281" s="8"/>
      <c r="N281" s="13" t="b">
        <f>OR(Таблица19103[[#This Row],[Щебень]]&gt;0,Таблица19103[[#This Row],[Асфальт]]&gt;0,Таблица19103[[#This Row],[Бетон]]&gt;0)</f>
        <v>1</v>
      </c>
      <c r="U281" s="27"/>
      <c r="V281" s="27">
        <f>Таблица19103[[#This Row],[Грунт]]+Таблица19103[[#This Row],[Щебень]]+Таблица19103[[#This Row],[Асфальт]]+Таблица19103[[#This Row],[Бетон]]</f>
        <v>0.63</v>
      </c>
      <c r="W281" s="27"/>
      <c r="X281" s="27"/>
      <c r="Y281" s="27"/>
      <c r="Z281" s="27"/>
      <c r="AG281" s="10">
        <v>173</v>
      </c>
    </row>
    <row r="282" spans="1:33" s="28" customFormat="1" ht="45" customHeight="1" x14ac:dyDescent="0.35">
      <c r="A282" s="7">
        <v>280</v>
      </c>
      <c r="B282" s="7" t="s">
        <v>590</v>
      </c>
      <c r="C282" s="17" t="s">
        <v>598</v>
      </c>
      <c r="D282" s="7" t="s">
        <v>59</v>
      </c>
      <c r="E282" s="34">
        <v>0.372</v>
      </c>
      <c r="F282" s="8"/>
      <c r="G282" s="31">
        <v>0.372</v>
      </c>
      <c r="H282" s="8"/>
      <c r="I282" s="8"/>
      <c r="J282" s="8"/>
      <c r="K282" s="18"/>
      <c r="L282" s="18"/>
      <c r="M282" s="18"/>
      <c r="N282" s="19" t="b">
        <f>OR(Таблица19103[[#This Row],[Щебень]]&gt;0,Таблица19103[[#This Row],[Асфальт]]&gt;0,Таблица19103[[#This Row],[Бетон]]&gt;0)</f>
        <v>1</v>
      </c>
      <c r="O282" s="18"/>
      <c r="P282" s="18"/>
      <c r="Q282" s="18"/>
      <c r="R282" s="18"/>
      <c r="S282" s="18"/>
      <c r="T282" s="18"/>
      <c r="U282" s="18"/>
      <c r="V282" s="19">
        <f>Таблица19103[[#This Row],[Грунт]]+Таблица19103[[#This Row],[Щебень]]+Таблица19103[[#This Row],[Асфальт]]+Таблица19103[[#This Row],[Бетон]]</f>
        <v>0.372</v>
      </c>
      <c r="W282" s="18"/>
      <c r="X282" s="18"/>
      <c r="Y282" s="18"/>
      <c r="Z282" s="18"/>
    </row>
    <row r="283" spans="1:33" x14ac:dyDescent="0.35">
      <c r="A283" s="20" t="s">
        <v>588</v>
      </c>
      <c r="B283" s="20"/>
      <c r="C283" s="20"/>
      <c r="D283" s="20"/>
      <c r="E283" s="21">
        <f>SUBTOTAL(109,Таблица19103[Протяженность(км)])</f>
        <v>497.00600000000009</v>
      </c>
      <c r="F283" s="21">
        <f>SUBTOTAL(109,Таблица19103[Грунт])</f>
        <v>317.84399999999994</v>
      </c>
      <c r="G283" s="21">
        <f>SUBTOTAL(109,Таблица19103[Щебень])</f>
        <v>61.375</v>
      </c>
      <c r="H283" s="21">
        <f>SUBTOTAL(109,Таблица19103[Асфальт])</f>
        <v>112.06699999999996</v>
      </c>
      <c r="I283" s="21">
        <f>SUBTOTAL(109,Таблица19103[Бетон])</f>
        <v>5.7200000000000006</v>
      </c>
      <c r="J283" s="21">
        <f>SUBTOTAL(109,Таблица19103[Столбец6])</f>
        <v>0</v>
      </c>
      <c r="K283" s="21">
        <f>SUBTOTAL(109,Таблица19103[ПАСПОРТИЗАЦИЯ])</f>
        <v>0</v>
      </c>
      <c r="L283" s="21">
        <f>SUBTOTAL(109,Таблица19103[МЕЖЕВАНИЕ])</f>
        <v>1.45</v>
      </c>
      <c r="M283" s="21">
        <f>SUBTOTAL(109,Таблица19103[Столбец5])</f>
        <v>0</v>
      </c>
      <c r="N283" s="21">
        <f>SUBTOTAL(109,Таблица19103[ФИЛЬТР ПО ТВЕРДОМУ])</f>
        <v>0</v>
      </c>
      <c r="O283" s="22">
        <f>SUBTOTAL(109,Таблица19103[Столбец1])</f>
        <v>101.7</v>
      </c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1:33" x14ac:dyDescent="0.35">
      <c r="H284" s="23"/>
      <c r="I284" s="24"/>
      <c r="J284" s="25"/>
    </row>
    <row r="300" spans="3:3" x14ac:dyDescent="0.35">
      <c r="C300" s="1" t="s">
        <v>589</v>
      </c>
    </row>
  </sheetData>
  <mergeCells count="1">
    <mergeCell ref="E1:I1"/>
  </mergeCells>
  <pageMargins left="0.7" right="0.7" top="0.75" bottom="0.75" header="0.3" footer="0.3"/>
  <pageSetup paperSize="9" scale="37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ARM-31</dc:creator>
  <cp:lastModifiedBy>ARM-31</cp:lastModifiedBy>
  <cp:lastPrinted>2024-11-01T07:59:33Z</cp:lastPrinted>
  <dcterms:created xsi:type="dcterms:W3CDTF">2024-03-26T09:10:19Z</dcterms:created>
  <dcterms:modified xsi:type="dcterms:W3CDTF">2024-11-06T05:14:01Z</dcterms:modified>
</cp:coreProperties>
</file>