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1340"/>
  </bookViews>
  <sheets>
    <sheet name="перечень МКД" sheetId="1" r:id="rId1"/>
    <sheet name="виды ремонта" sheetId="4" r:id="rId2"/>
    <sheet name="показатели" sheetId="3" r:id="rId3"/>
  </sheets>
  <externalReferences>
    <externalReference r:id="rId4"/>
  </externalReference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показатели!$A$1:$F$8</definedName>
    <definedName name="Перечень">#REF!</definedName>
    <definedName name="Перечень2">#REF!</definedName>
    <definedName name="Перечень3">#REF!</definedName>
  </definedNames>
  <calcPr calcId="144525"/>
</workbook>
</file>

<file path=xl/calcChain.xml><?xml version="1.0" encoding="utf-8"?>
<calcChain xmlns="http://schemas.openxmlformats.org/spreadsheetml/2006/main">
  <c r="M13" i="1" l="1"/>
  <c r="AE13" i="4" l="1"/>
  <c r="AD13" i="4"/>
  <c r="S13" i="4"/>
  <c r="I13" i="4"/>
  <c r="I12" i="4"/>
  <c r="I11" i="4"/>
  <c r="AE12" i="4"/>
  <c r="AE11" i="4"/>
  <c r="Q13" i="1"/>
  <c r="P13" i="1"/>
  <c r="O13" i="1"/>
  <c r="L13" i="1"/>
  <c r="K13" i="1"/>
  <c r="J13" i="1"/>
  <c r="R9" i="1" l="1"/>
  <c r="R13" i="1" s="1"/>
  <c r="R10" i="1"/>
  <c r="N9" i="1"/>
  <c r="N13" i="1" s="1"/>
  <c r="N10" i="1"/>
  <c r="I9" i="4"/>
  <c r="AE9" i="4"/>
  <c r="AE10" i="4"/>
  <c r="AC13" i="4" l="1"/>
  <c r="AB13" i="4"/>
  <c r="AA13" i="4"/>
  <c r="Z13" i="4"/>
  <c r="Y13" i="4"/>
  <c r="X13" i="4"/>
  <c r="W13" i="4"/>
  <c r="V13" i="4"/>
  <c r="U13" i="4"/>
  <c r="T13" i="4"/>
  <c r="R13" i="4"/>
  <c r="Q13" i="4"/>
  <c r="P13" i="4"/>
  <c r="O13" i="4"/>
  <c r="N13" i="4"/>
  <c r="M13" i="4"/>
  <c r="L13" i="4"/>
  <c r="K13" i="4"/>
  <c r="J13" i="4"/>
  <c r="I10" i="4"/>
</calcChain>
</file>

<file path=xl/sharedStrings.xml><?xml version="1.0" encoding="utf-8"?>
<sst xmlns="http://schemas.openxmlformats.org/spreadsheetml/2006/main" count="151" uniqueCount="73">
  <si>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</si>
  <si>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</si>
  <si>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</si>
  <si>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</si>
  <si>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</si>
  <si>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</si>
  <si>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</si>
  <si>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</si>
  <si>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</si>
  <si>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</si>
  <si>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</si>
  <si>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</si>
  <si>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</si>
  <si>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</si>
  <si>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</si>
  <si>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</si>
  <si>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</si>
  <si>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</si>
  <si>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</si>
  <si>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</si>
  <si>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</si>
  <si>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</si>
  <si>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</si>
  <si>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</si>
  <si>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</si>
  <si>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</si>
  <si>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</si>
  <si>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</si>
  <si>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</si>
  <si>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</si>
  <si>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</si>
  <si>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</si>
  <si>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</si>
  <si>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</si>
  <si>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</si>
  <si>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</si>
  <si>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</si>
  <si>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</si>
  <si>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</si>
  <si>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</si>
  <si>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</si>
  <si>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</si>
  <si>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</si>
  <si>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</si>
  <si>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Итого по первому году реализации краткосрочного плана**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</si>
  <si>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</si>
  <si>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</si>
  <si>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</si>
  <si>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</si>
  <si>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</si>
  <si>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</si>
  <si>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</si>
  <si>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</si>
  <si>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</si>
  <si>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</si>
  <si>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</si>
  <si>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</si>
  <si>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</si>
  <si>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</si>
  <si>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</si>
  <si>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</si>
  <si>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</si>
  <si>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</si>
  <si>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Село</t>
  </si>
  <si>
    <t>село</t>
  </si>
  <si>
    <t>2026 год</t>
  </si>
  <si>
    <t xml:space="preserve">улица </t>
  </si>
  <si>
    <t>Корекозево</t>
  </si>
  <si>
    <t>Черемушки</t>
  </si>
  <si>
    <t>МО "Село Корекозево" МР "Перемышльский район"</t>
  </si>
  <si>
    <t xml:space="preserve">Приложение № 3
к постановлению № 03
от "17" февраля 2025г. </t>
  </si>
  <si>
    <t xml:space="preserve">Приложение № 2
к постановлению №03
от "17" февраля 2025 г.
</t>
  </si>
  <si>
    <t xml:space="preserve">Приложение № 1
к постановлению №03
от "17" февраля 2025г.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</si>
</sst>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11" fillId="0" borderId="0" xfId="0" applyFont="1" applyAlignment="1">
      <alignment horizontal="left"/>
    </xf>
    <xf numFmtId="4" fontId="13" fillId="0" borderId="1" xfId="0" applyNumberFormat="1" applyFont="1" applyFill="1" applyBorder="1" applyAlignment="1">
      <alignment horizontal="right" vertical="center"/>
    </xf>
    <xf numFmtId="17" fontId="9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3" fontId="13" fillId="0" borderId="1" xfId="0" applyNumberFormat="1" applyFont="1" applyFill="1" applyBorder="1" applyAlignment="1">
      <alignment horizontal="right" vertical="center" indent="1"/>
    </xf>
    <xf numFmtId="3" fontId="9" fillId="2" borderId="1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top" wrapText="1"/>
    </xf>
    <xf numFmtId="0" fontId="12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left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9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72;&#1103;%20&#1087;&#1072;&#1087;&#1082;&#1072;/&#1056;&#1077;&#1075;.%20&#1092;&#1086;&#1085;&#1076;/&#1055;&#1088;&#1086;&#1075;&#1088;&#1072;&#1084;&#1084;&#1072;%20&#1087;&#1086;%20&#1082;&#1072;&#1087;.%20&#1088;&#1077;&#1084;&#1086;&#1085;&#1090;&#1091;/&#1050;&#1088;&#1072;&#1090;&#1082;&#1086;&#1089;&#1088;&#1086;&#1095;&#1085;&#1099;&#1077;%20&#1087;&#1083;&#1072;&#1085;&#1099;/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72;&#1103;%20&#1074;&#1077;&#1088;&#1089;&#1080;&#1103;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рка 2018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15"/>
  <sheetViews>
    <sheetView tabSelected="1" view="pageBreakPreview" zoomScale="90" zoomScaleNormal="100" zoomScaleSheetLayoutView="90" workbookViewId="0">
      <selection activeCell="K1" sqref="K1:U1"/>
    </sheetView>
  </sheetViews>
  <sheetFormatPr defaultRowHeight="18.75" x14ac:dyDescent="0.3"/>
  <cols>
    <col min="1" max="1" width="4.7109375" style="12" customWidth="1"/>
    <col min="2" max="2" width="17" style="12" customWidth="1"/>
    <col min="3" max="3" width="19.140625" style="12" customWidth="1"/>
    <col min="4" max="4" width="11.7109375" style="12" customWidth="1"/>
    <col min="5" max="5" width="14.5703125" style="12" customWidth="1"/>
    <col min="6" max="7" width="4.5703125" style="12" customWidth="1"/>
    <col min="8" max="8" width="9.85546875" style="12" customWidth="1"/>
    <col min="9" max="9" width="12" style="12" customWidth="1"/>
    <col min="10" max="10" width="13.5703125" style="12" customWidth="1"/>
    <col min="11" max="11" width="14" style="12" customWidth="1"/>
    <col min="12" max="12" width="12.42578125" style="12" customWidth="1"/>
    <col min="13" max="13" width="10.85546875" style="12" customWidth="1"/>
    <col min="14" max="14" width="20.85546875" style="12" customWidth="1"/>
    <col min="15" max="15" width="10.5703125" style="12" bestFit="1" customWidth="1"/>
    <col min="16" max="16" width="9.28515625" style="12" customWidth="1"/>
    <col min="17" max="17" width="8.28515625" style="12" customWidth="1"/>
    <col min="18" max="18" width="22.140625" style="12" customWidth="1"/>
    <col min="19" max="19" width="12.85546875" style="12" customWidth="1"/>
    <col min="20" max="20" width="12.5703125" style="12" customWidth="1"/>
    <col min="21" max="21" width="11.42578125" style="12" customWidth="1"/>
  </cols>
  <sheetData>
    <row r="1" spans="1:21" ht="75" customHeight="1" x14ac:dyDescent="0.3">
      <c r="K1" s="42" t="s">
        <v>72</v>
      </c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21" x14ac:dyDescent="0.25">
      <c r="A2" s="43" t="s">
        <v>23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 ht="59.25" customHeight="1" x14ac:dyDescent="0.25">
      <c r="A3" s="44" t="s">
        <v>17</v>
      </c>
      <c r="B3" s="61" t="s">
        <v>37</v>
      </c>
      <c r="C3" s="61"/>
      <c r="D3" s="61"/>
      <c r="E3" s="61"/>
      <c r="F3" s="61"/>
      <c r="G3" s="61"/>
      <c r="H3" s="61"/>
      <c r="I3" s="47" t="s">
        <v>58</v>
      </c>
      <c r="J3" s="47" t="s">
        <v>16</v>
      </c>
      <c r="K3" s="50" t="s">
        <v>15</v>
      </c>
      <c r="L3" s="51"/>
      <c r="M3" s="47" t="s">
        <v>14</v>
      </c>
      <c r="N3" s="50" t="s">
        <v>13</v>
      </c>
      <c r="O3" s="52"/>
      <c r="P3" s="52"/>
      <c r="Q3" s="52"/>
      <c r="R3" s="51"/>
      <c r="S3" s="47" t="s">
        <v>12</v>
      </c>
      <c r="T3" s="47" t="s">
        <v>11</v>
      </c>
      <c r="U3" s="47" t="s">
        <v>10</v>
      </c>
    </row>
    <row r="4" spans="1:21" ht="15" customHeight="1" x14ac:dyDescent="0.25">
      <c r="A4" s="45"/>
      <c r="B4" s="47" t="s">
        <v>24</v>
      </c>
      <c r="C4" s="47" t="s">
        <v>36</v>
      </c>
      <c r="D4" s="47" t="s">
        <v>34</v>
      </c>
      <c r="E4" s="47" t="s">
        <v>25</v>
      </c>
      <c r="F4" s="47" t="s">
        <v>26</v>
      </c>
      <c r="G4" s="47" t="s">
        <v>27</v>
      </c>
      <c r="H4" s="47" t="s">
        <v>28</v>
      </c>
      <c r="I4" s="48"/>
      <c r="J4" s="48"/>
      <c r="K4" s="47" t="s">
        <v>8</v>
      </c>
      <c r="L4" s="47" t="s">
        <v>9</v>
      </c>
      <c r="M4" s="48"/>
      <c r="N4" s="47" t="s">
        <v>8</v>
      </c>
      <c r="O4" s="50" t="s">
        <v>7</v>
      </c>
      <c r="P4" s="52"/>
      <c r="Q4" s="52"/>
      <c r="R4" s="51"/>
      <c r="S4" s="48"/>
      <c r="T4" s="48"/>
      <c r="U4" s="48"/>
    </row>
    <row r="5" spans="1:21" ht="210.75" customHeight="1" x14ac:dyDescent="0.25">
      <c r="A5" s="45"/>
      <c r="B5" s="48"/>
      <c r="C5" s="48"/>
      <c r="D5" s="48"/>
      <c r="E5" s="48"/>
      <c r="F5" s="48"/>
      <c r="G5" s="48"/>
      <c r="H5" s="48"/>
      <c r="I5" s="48"/>
      <c r="J5" s="49"/>
      <c r="K5" s="49"/>
      <c r="L5" s="49"/>
      <c r="M5" s="49"/>
      <c r="N5" s="49"/>
      <c r="O5" s="13" t="s">
        <v>42</v>
      </c>
      <c r="P5" s="13" t="s">
        <v>6</v>
      </c>
      <c r="Q5" s="13" t="s">
        <v>5</v>
      </c>
      <c r="R5" s="13" t="s">
        <v>4</v>
      </c>
      <c r="S5" s="49"/>
      <c r="T5" s="49"/>
      <c r="U5" s="48"/>
    </row>
    <row r="6" spans="1:21" x14ac:dyDescent="0.25">
      <c r="A6" s="46"/>
      <c r="B6" s="49"/>
      <c r="C6" s="49"/>
      <c r="D6" s="49"/>
      <c r="E6" s="49"/>
      <c r="F6" s="49"/>
      <c r="G6" s="49"/>
      <c r="H6" s="49"/>
      <c r="I6" s="49"/>
      <c r="J6" s="11" t="s">
        <v>3</v>
      </c>
      <c r="K6" s="11" t="s">
        <v>3</v>
      </c>
      <c r="L6" s="11" t="s">
        <v>3</v>
      </c>
      <c r="M6" s="11" t="s">
        <v>2</v>
      </c>
      <c r="N6" s="11" t="s">
        <v>57</v>
      </c>
      <c r="O6" s="11" t="s">
        <v>57</v>
      </c>
      <c r="P6" s="11" t="s">
        <v>57</v>
      </c>
      <c r="Q6" s="11" t="s">
        <v>57</v>
      </c>
      <c r="R6" s="11" t="s">
        <v>57</v>
      </c>
      <c r="S6" s="11" t="s">
        <v>1</v>
      </c>
      <c r="T6" s="11" t="s">
        <v>1</v>
      </c>
      <c r="U6" s="49"/>
    </row>
    <row r="7" spans="1:2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4">
        <v>16</v>
      </c>
      <c r="Q7" s="14">
        <v>17</v>
      </c>
      <c r="R7" s="14">
        <v>18</v>
      </c>
      <c r="S7" s="14">
        <v>19</v>
      </c>
      <c r="T7" s="14">
        <v>20</v>
      </c>
      <c r="U7" s="14">
        <v>21</v>
      </c>
    </row>
    <row r="8" spans="1:21" x14ac:dyDescent="0.25">
      <c r="A8" s="55" t="s">
        <v>65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x14ac:dyDescent="0.25">
      <c r="A9" s="25">
        <v>1</v>
      </c>
      <c r="B9" s="29" t="s">
        <v>63</v>
      </c>
      <c r="C9" s="29" t="s">
        <v>67</v>
      </c>
      <c r="D9" s="28" t="s">
        <v>66</v>
      </c>
      <c r="E9" s="25" t="s">
        <v>68</v>
      </c>
      <c r="F9" s="25">
        <v>8</v>
      </c>
      <c r="G9" s="25"/>
      <c r="H9" s="30"/>
      <c r="I9" s="35">
        <v>1974</v>
      </c>
      <c r="J9" s="20">
        <v>573.6</v>
      </c>
      <c r="K9" s="36">
        <v>573.6</v>
      </c>
      <c r="L9" s="36">
        <v>515.6</v>
      </c>
      <c r="M9" s="37">
        <v>19</v>
      </c>
      <c r="N9" s="4">
        <f>'виды ремонта'!I9</f>
        <v>375211.41256799997</v>
      </c>
      <c r="O9" s="14"/>
      <c r="P9" s="14"/>
      <c r="Q9" s="14"/>
      <c r="R9" s="4">
        <f>'виды ремонта'!I9</f>
        <v>375211.41256799997</v>
      </c>
      <c r="S9" s="14">
        <v>3991.61</v>
      </c>
      <c r="T9" s="14">
        <v>4658.6099999999997</v>
      </c>
      <c r="U9" s="21">
        <v>46357</v>
      </c>
    </row>
    <row r="10" spans="1:21" x14ac:dyDescent="0.25">
      <c r="A10" s="24">
        <v>2</v>
      </c>
      <c r="B10" s="15" t="s">
        <v>63</v>
      </c>
      <c r="C10" s="29" t="s">
        <v>67</v>
      </c>
      <c r="D10" s="28" t="s">
        <v>66</v>
      </c>
      <c r="E10" s="26" t="s">
        <v>68</v>
      </c>
      <c r="F10" s="24">
        <v>6</v>
      </c>
      <c r="G10" s="24"/>
      <c r="H10" s="6"/>
      <c r="I10" s="35">
        <v>1974</v>
      </c>
      <c r="J10" s="36">
        <v>585.79999999999995</v>
      </c>
      <c r="K10" s="36">
        <v>585.79999999999995</v>
      </c>
      <c r="L10" s="36">
        <v>526.79999999999995</v>
      </c>
      <c r="M10" s="37">
        <v>31</v>
      </c>
      <c r="N10" s="4">
        <f>'виды ремонта'!I10</f>
        <v>375211.41256799997</v>
      </c>
      <c r="O10" s="14"/>
      <c r="P10" s="14"/>
      <c r="Q10" s="14"/>
      <c r="R10" s="4">
        <f>'виды ремонта'!I10</f>
        <v>375211.41256799997</v>
      </c>
      <c r="S10" s="14">
        <v>3991.61</v>
      </c>
      <c r="T10" s="14">
        <v>4658.6099999999997</v>
      </c>
      <c r="U10" s="21">
        <v>46357</v>
      </c>
    </row>
    <row r="11" spans="1:21" x14ac:dyDescent="0.25">
      <c r="A11" s="32">
        <v>3</v>
      </c>
      <c r="B11" s="15" t="s">
        <v>63</v>
      </c>
      <c r="C11" s="29" t="s">
        <v>67</v>
      </c>
      <c r="D11" s="28" t="s">
        <v>66</v>
      </c>
      <c r="E11" s="31" t="s">
        <v>68</v>
      </c>
      <c r="F11" s="34">
        <v>2</v>
      </c>
      <c r="G11" s="33"/>
      <c r="H11" s="38"/>
      <c r="I11" s="35">
        <v>1965</v>
      </c>
      <c r="J11" s="36">
        <v>767.1</v>
      </c>
      <c r="K11" s="36">
        <v>767.1</v>
      </c>
      <c r="L11" s="36">
        <v>706</v>
      </c>
      <c r="M11" s="37">
        <v>37</v>
      </c>
      <c r="N11" s="4">
        <v>8462905.4630399998</v>
      </c>
      <c r="O11" s="14"/>
      <c r="P11" s="14"/>
      <c r="Q11" s="14"/>
      <c r="R11" s="4">
        <v>8462905.4630399998</v>
      </c>
      <c r="S11" s="14">
        <v>15112.33</v>
      </c>
      <c r="T11" s="14">
        <v>22828.95</v>
      </c>
      <c r="U11" s="21">
        <v>46357</v>
      </c>
    </row>
    <row r="12" spans="1:21" x14ac:dyDescent="0.25">
      <c r="A12" s="32">
        <v>4</v>
      </c>
      <c r="B12" s="15" t="s">
        <v>63</v>
      </c>
      <c r="C12" s="29" t="s">
        <v>67</v>
      </c>
      <c r="D12" s="28" t="s">
        <v>66</v>
      </c>
      <c r="E12" s="31" t="s">
        <v>68</v>
      </c>
      <c r="F12" s="34">
        <v>3</v>
      </c>
      <c r="G12" s="33"/>
      <c r="H12" s="38"/>
      <c r="I12" s="35">
        <v>1966</v>
      </c>
      <c r="J12" s="36">
        <v>770.1</v>
      </c>
      <c r="K12" s="36">
        <v>770.1</v>
      </c>
      <c r="L12" s="36">
        <v>713.8</v>
      </c>
      <c r="M12" s="37">
        <v>39</v>
      </c>
      <c r="N12" s="4">
        <v>8462905.4630399998</v>
      </c>
      <c r="O12" s="14"/>
      <c r="P12" s="14"/>
      <c r="Q12" s="14"/>
      <c r="R12" s="4">
        <v>8462905.4630399998</v>
      </c>
      <c r="S12" s="14">
        <v>15112.33</v>
      </c>
      <c r="T12" s="14">
        <v>22851.64</v>
      </c>
      <c r="U12" s="21">
        <v>46357</v>
      </c>
    </row>
    <row r="13" spans="1:21" ht="39" customHeight="1" x14ac:dyDescent="0.25">
      <c r="A13" s="58" t="s">
        <v>44</v>
      </c>
      <c r="B13" s="59"/>
      <c r="C13" s="59"/>
      <c r="D13" s="59"/>
      <c r="E13" s="59"/>
      <c r="F13" s="59"/>
      <c r="G13" s="59"/>
      <c r="H13" s="60"/>
      <c r="I13" s="14" t="s">
        <v>0</v>
      </c>
      <c r="J13" s="22">
        <f>SUM(J9:J12)</f>
        <v>2696.6</v>
      </c>
      <c r="K13" s="22">
        <f t="shared" ref="K13:R13" si="0">SUM(K9:K12)</f>
        <v>2696.6</v>
      </c>
      <c r="L13" s="22">
        <f t="shared" si="0"/>
        <v>2462.1999999999998</v>
      </c>
      <c r="M13" s="40">
        <f>SUM(M9:M12)</f>
        <v>126</v>
      </c>
      <c r="N13" s="22">
        <f t="shared" si="0"/>
        <v>17676233.751216002</v>
      </c>
      <c r="O13" s="22">
        <f t="shared" si="0"/>
        <v>0</v>
      </c>
      <c r="P13" s="22">
        <f t="shared" si="0"/>
        <v>0</v>
      </c>
      <c r="Q13" s="22">
        <f t="shared" si="0"/>
        <v>0</v>
      </c>
      <c r="R13" s="22">
        <f t="shared" si="0"/>
        <v>17676233.751216002</v>
      </c>
      <c r="S13" s="14" t="s">
        <v>0</v>
      </c>
      <c r="T13" s="14" t="s">
        <v>0</v>
      </c>
      <c r="U13" s="14" t="s">
        <v>0</v>
      </c>
    </row>
    <row r="14" spans="1:21" x14ac:dyDescent="0.3">
      <c r="A14" s="54" t="s">
        <v>38</v>
      </c>
      <c r="B14" s="54"/>
      <c r="C14" s="54"/>
      <c r="D14" s="54"/>
      <c r="E14" s="54"/>
      <c r="F14" s="54"/>
      <c r="G14" s="54"/>
      <c r="H14" s="54"/>
      <c r="I14" s="54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1" ht="47.25" customHeight="1" x14ac:dyDescent="0.25">
      <c r="A15" s="53" t="s">
        <v>45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</row>
  </sheetData>
  <mergeCells count="27">
    <mergeCell ref="A15:U15"/>
    <mergeCell ref="A14:I14"/>
    <mergeCell ref="A8:U8"/>
    <mergeCell ref="A13:H13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4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69084127-522F-4787-AEC3-1FB3287213A7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expression" priority="3" id="{103EF81A-DF98-401E-AA7B-85D3F5B5B31E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expression" priority="2" id="{71342C15-C6E1-4D12-BFCB-AFDA27D7326A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expression" priority="1" id="{7362C50E-D4D8-4347-90AC-DB37075FD48F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E15"/>
  <sheetViews>
    <sheetView view="pageBreakPreview" zoomScale="80" zoomScaleNormal="100" zoomScaleSheetLayoutView="80" workbookViewId="0">
      <selection activeCell="N1" sqref="N1:AE1"/>
    </sheetView>
  </sheetViews>
  <sheetFormatPr defaultRowHeight="18.75" x14ac:dyDescent="0.3"/>
  <cols>
    <col min="1" max="1" width="5.28515625" style="12" customWidth="1"/>
    <col min="2" max="2" width="19" style="17" customWidth="1"/>
    <col min="3" max="3" width="23.5703125" style="12" customWidth="1"/>
    <col min="4" max="4" width="15.5703125" style="12" customWidth="1"/>
    <col min="5" max="5" width="14.28515625" style="12" customWidth="1"/>
    <col min="6" max="6" width="8.42578125" style="12" customWidth="1"/>
    <col min="7" max="8" width="4" style="12" customWidth="1"/>
    <col min="9" max="9" width="14" style="12" customWidth="1"/>
    <col min="10" max="11" width="11.42578125" style="12" customWidth="1"/>
    <col min="12" max="12" width="13" style="12" customWidth="1"/>
    <col min="13" max="14" width="5" style="12" customWidth="1"/>
    <col min="15" max="15" width="14.85546875" style="12" customWidth="1"/>
    <col min="16" max="16" width="3.7109375" style="12" bestFit="1" customWidth="1"/>
    <col min="17" max="17" width="5" style="12" customWidth="1"/>
    <col min="18" max="18" width="5.7109375" style="12" customWidth="1"/>
    <col min="19" max="19" width="22.85546875" style="12" customWidth="1"/>
    <col min="20" max="22" width="7.85546875" style="12" customWidth="1"/>
    <col min="23" max="23" width="13.7109375" style="12" customWidth="1"/>
    <col min="24" max="24" width="7" style="12" customWidth="1"/>
    <col min="25" max="25" width="10" style="12" customWidth="1"/>
    <col min="26" max="26" width="10.42578125" style="12" customWidth="1"/>
    <col min="27" max="27" width="6.85546875" style="12" customWidth="1"/>
    <col min="28" max="28" width="5" style="12" customWidth="1"/>
    <col min="29" max="29" width="14" style="12" customWidth="1"/>
    <col min="30" max="30" width="18.7109375" style="12" customWidth="1"/>
    <col min="31" max="31" width="17.42578125" style="12" customWidth="1"/>
  </cols>
  <sheetData>
    <row r="1" spans="1:31" ht="84.75" customHeight="1" x14ac:dyDescent="0.3">
      <c r="N1" s="42" t="s">
        <v>71</v>
      </c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pans="1:31" ht="62.25" customHeight="1" x14ac:dyDescent="0.25">
      <c r="A2" s="63" t="s">
        <v>59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</row>
    <row r="3" spans="1:31" ht="78" customHeight="1" x14ac:dyDescent="0.25">
      <c r="A3" s="64" t="s">
        <v>21</v>
      </c>
      <c r="B3" s="61" t="s">
        <v>37</v>
      </c>
      <c r="C3" s="61"/>
      <c r="D3" s="61"/>
      <c r="E3" s="61"/>
      <c r="F3" s="61"/>
      <c r="G3" s="61"/>
      <c r="H3" s="61"/>
      <c r="I3" s="64" t="s">
        <v>43</v>
      </c>
      <c r="J3" s="64" t="s">
        <v>29</v>
      </c>
      <c r="K3" s="64"/>
      <c r="L3" s="64"/>
      <c r="M3" s="64"/>
      <c r="N3" s="64"/>
      <c r="O3" s="64"/>
      <c r="P3" s="62" t="s">
        <v>54</v>
      </c>
      <c r="Q3" s="62"/>
      <c r="R3" s="62" t="s">
        <v>30</v>
      </c>
      <c r="S3" s="62"/>
      <c r="T3" s="64" t="s">
        <v>62</v>
      </c>
      <c r="U3" s="64"/>
      <c r="V3" s="64"/>
      <c r="W3" s="64"/>
      <c r="X3" s="62" t="s">
        <v>32</v>
      </c>
      <c r="Y3" s="62"/>
      <c r="Z3" s="62" t="s">
        <v>61</v>
      </c>
      <c r="AA3" s="62" t="s">
        <v>33</v>
      </c>
      <c r="AB3" s="62"/>
      <c r="AC3" s="62" t="s">
        <v>55</v>
      </c>
      <c r="AD3" s="62" t="s">
        <v>56</v>
      </c>
      <c r="AE3" s="62" t="s">
        <v>47</v>
      </c>
    </row>
    <row r="4" spans="1:31" ht="26.25" customHeight="1" x14ac:dyDescent="0.25">
      <c r="A4" s="64"/>
      <c r="B4" s="69" t="s">
        <v>24</v>
      </c>
      <c r="C4" s="69" t="s">
        <v>36</v>
      </c>
      <c r="D4" s="69" t="s">
        <v>34</v>
      </c>
      <c r="E4" s="69" t="s">
        <v>25</v>
      </c>
      <c r="F4" s="69" t="s">
        <v>26</v>
      </c>
      <c r="G4" s="69" t="s">
        <v>27</v>
      </c>
      <c r="H4" s="69" t="s">
        <v>28</v>
      </c>
      <c r="I4" s="64"/>
      <c r="J4" s="64" t="s">
        <v>60</v>
      </c>
      <c r="K4" s="64"/>
      <c r="L4" s="62" t="s">
        <v>50</v>
      </c>
      <c r="M4" s="62" t="s">
        <v>51</v>
      </c>
      <c r="N4" s="62" t="s">
        <v>52</v>
      </c>
      <c r="O4" s="62" t="s">
        <v>53</v>
      </c>
      <c r="P4" s="62"/>
      <c r="Q4" s="62"/>
      <c r="R4" s="62"/>
      <c r="S4" s="62"/>
      <c r="T4" s="64"/>
      <c r="U4" s="64"/>
      <c r="V4" s="64"/>
      <c r="W4" s="64"/>
      <c r="X4" s="62"/>
      <c r="Y4" s="62"/>
      <c r="Z4" s="62"/>
      <c r="AA4" s="62"/>
      <c r="AB4" s="62"/>
      <c r="AC4" s="62"/>
      <c r="AD4" s="62"/>
      <c r="AE4" s="62"/>
    </row>
    <row r="5" spans="1:31" ht="237" customHeight="1" x14ac:dyDescent="0.25">
      <c r="A5" s="64"/>
      <c r="B5" s="69"/>
      <c r="C5" s="69"/>
      <c r="D5" s="69"/>
      <c r="E5" s="69"/>
      <c r="F5" s="69"/>
      <c r="G5" s="69"/>
      <c r="H5" s="69"/>
      <c r="I5" s="64"/>
      <c r="J5" s="10" t="s">
        <v>48</v>
      </c>
      <c r="K5" s="10" t="s">
        <v>49</v>
      </c>
      <c r="L5" s="62"/>
      <c r="M5" s="62"/>
      <c r="N5" s="62"/>
      <c r="O5" s="62"/>
      <c r="P5" s="62"/>
      <c r="Q5" s="62"/>
      <c r="R5" s="62"/>
      <c r="S5" s="62"/>
      <c r="T5" s="62" t="s">
        <v>31</v>
      </c>
      <c r="U5" s="62"/>
      <c r="V5" s="62" t="s">
        <v>39</v>
      </c>
      <c r="W5" s="62"/>
      <c r="X5" s="62"/>
      <c r="Y5" s="62"/>
      <c r="Z5" s="62"/>
      <c r="AA5" s="62"/>
      <c r="AB5" s="62"/>
      <c r="AC5" s="62"/>
      <c r="AD5" s="62"/>
      <c r="AE5" s="62"/>
    </row>
    <row r="6" spans="1:31" ht="37.5" x14ac:dyDescent="0.25">
      <c r="A6" s="64"/>
      <c r="B6" s="69"/>
      <c r="C6" s="69"/>
      <c r="D6" s="69"/>
      <c r="E6" s="69"/>
      <c r="F6" s="69"/>
      <c r="G6" s="69"/>
      <c r="H6" s="69"/>
      <c r="I6" s="11" t="s">
        <v>57</v>
      </c>
      <c r="J6" s="11" t="s">
        <v>57</v>
      </c>
      <c r="K6" s="11" t="s">
        <v>57</v>
      </c>
      <c r="L6" s="11" t="s">
        <v>57</v>
      </c>
      <c r="M6" s="11" t="s">
        <v>57</v>
      </c>
      <c r="N6" s="11" t="s">
        <v>57</v>
      </c>
      <c r="O6" s="11" t="s">
        <v>57</v>
      </c>
      <c r="P6" s="9" t="s">
        <v>20</v>
      </c>
      <c r="Q6" s="11" t="s">
        <v>57</v>
      </c>
      <c r="R6" s="9" t="s">
        <v>19</v>
      </c>
      <c r="S6" s="11" t="s">
        <v>57</v>
      </c>
      <c r="T6" s="9" t="s">
        <v>19</v>
      </c>
      <c r="U6" s="11" t="s">
        <v>57</v>
      </c>
      <c r="V6" s="9" t="s">
        <v>19</v>
      </c>
      <c r="W6" s="11" t="s">
        <v>57</v>
      </c>
      <c r="X6" s="9" t="s">
        <v>19</v>
      </c>
      <c r="Y6" s="11" t="s">
        <v>57</v>
      </c>
      <c r="Z6" s="11" t="s">
        <v>57</v>
      </c>
      <c r="AA6" s="9" t="s">
        <v>18</v>
      </c>
      <c r="AB6" s="11" t="s">
        <v>57</v>
      </c>
      <c r="AC6" s="11" t="s">
        <v>57</v>
      </c>
      <c r="AD6" s="11" t="s">
        <v>57</v>
      </c>
      <c r="AE6" s="11" t="s">
        <v>57</v>
      </c>
    </row>
    <row r="7" spans="1:3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4">
        <v>24</v>
      </c>
      <c r="Y7" s="4">
        <v>25</v>
      </c>
      <c r="Z7" s="4">
        <v>26</v>
      </c>
      <c r="AA7" s="4">
        <v>27</v>
      </c>
      <c r="AB7" s="4">
        <v>28</v>
      </c>
      <c r="AC7" s="4">
        <v>29</v>
      </c>
      <c r="AD7" s="4">
        <v>30</v>
      </c>
      <c r="AE7" s="4">
        <v>31</v>
      </c>
    </row>
    <row r="8" spans="1:31" x14ac:dyDescent="0.25">
      <c r="A8" s="66" t="s">
        <v>65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8"/>
    </row>
    <row r="9" spans="1:31" ht="37.5" x14ac:dyDescent="0.25">
      <c r="A9" s="11">
        <v>1</v>
      </c>
      <c r="B9" s="15" t="s">
        <v>64</v>
      </c>
      <c r="C9" s="29" t="s">
        <v>67</v>
      </c>
      <c r="D9" s="28" t="s">
        <v>66</v>
      </c>
      <c r="E9" s="26" t="s">
        <v>68</v>
      </c>
      <c r="F9" s="26">
        <v>8</v>
      </c>
      <c r="G9" s="11"/>
      <c r="H9" s="6"/>
      <c r="I9" s="4">
        <f>W9+AE9</f>
        <v>375211.41256799997</v>
      </c>
      <c r="J9" s="4"/>
      <c r="K9" s="4"/>
      <c r="L9" s="4"/>
      <c r="M9" s="4"/>
      <c r="N9" s="4"/>
      <c r="O9" s="4"/>
      <c r="P9" s="4"/>
      <c r="Q9" s="4"/>
      <c r="R9" s="20"/>
      <c r="S9" s="4"/>
      <c r="T9" s="4"/>
      <c r="U9" s="4"/>
      <c r="V9" s="4">
        <v>94</v>
      </c>
      <c r="W9" s="4">
        <v>367350.12</v>
      </c>
      <c r="X9" s="4"/>
      <c r="Y9" s="4"/>
      <c r="Z9" s="4"/>
      <c r="AA9" s="4"/>
      <c r="AB9" s="4"/>
      <c r="AC9" s="4"/>
      <c r="AD9" s="4"/>
      <c r="AE9" s="5">
        <f>W9*2.14/100</f>
        <v>7861.2925680000008</v>
      </c>
    </row>
    <row r="10" spans="1:31" ht="37.5" x14ac:dyDescent="0.25">
      <c r="A10" s="11">
        <v>2</v>
      </c>
      <c r="B10" s="29" t="s">
        <v>64</v>
      </c>
      <c r="C10" s="29" t="s">
        <v>67</v>
      </c>
      <c r="D10" s="28" t="s">
        <v>66</v>
      </c>
      <c r="E10" s="26" t="s">
        <v>68</v>
      </c>
      <c r="F10" s="27">
        <v>6</v>
      </c>
      <c r="G10" s="11"/>
      <c r="H10" s="6"/>
      <c r="I10" s="4">
        <f>W10+AE10</f>
        <v>375211.41256799997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v>94</v>
      </c>
      <c r="W10" s="4">
        <v>367350.12</v>
      </c>
      <c r="X10" s="4"/>
      <c r="Y10" s="4"/>
      <c r="Z10" s="4"/>
      <c r="AA10" s="4"/>
      <c r="AB10" s="4"/>
      <c r="AC10" s="4"/>
      <c r="AD10" s="4"/>
      <c r="AE10" s="5">
        <f>W10*2.14/100</f>
        <v>7861.2925680000008</v>
      </c>
    </row>
    <row r="11" spans="1:31" ht="37.5" x14ac:dyDescent="0.25">
      <c r="A11" s="32"/>
      <c r="B11" s="15" t="s">
        <v>64</v>
      </c>
      <c r="C11" s="15" t="s">
        <v>67</v>
      </c>
      <c r="D11" s="39" t="s">
        <v>66</v>
      </c>
      <c r="E11" s="34" t="s">
        <v>68</v>
      </c>
      <c r="F11" s="34">
        <v>2</v>
      </c>
      <c r="G11" s="34"/>
      <c r="H11" s="6"/>
      <c r="I11" s="4">
        <f>S11+AD11+AE11</f>
        <v>8462905.4630399998</v>
      </c>
      <c r="J11" s="4"/>
      <c r="K11" s="4"/>
      <c r="L11" s="4"/>
      <c r="M11" s="4"/>
      <c r="N11" s="4"/>
      <c r="O11" s="4"/>
      <c r="P11" s="4"/>
      <c r="Q11" s="4"/>
      <c r="R11" s="4">
        <v>560</v>
      </c>
      <c r="S11" s="4">
        <v>8079993.5999999996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>
        <v>210000</v>
      </c>
      <c r="AE11" s="5">
        <f>S11*2.14/100</f>
        <v>172911.86304000003</v>
      </c>
    </row>
    <row r="12" spans="1:31" ht="37.5" x14ac:dyDescent="0.25">
      <c r="A12" s="32"/>
      <c r="B12" s="15" t="s">
        <v>64</v>
      </c>
      <c r="C12" s="15" t="s">
        <v>67</v>
      </c>
      <c r="D12" s="39" t="s">
        <v>66</v>
      </c>
      <c r="E12" s="34" t="s">
        <v>68</v>
      </c>
      <c r="F12" s="34">
        <v>3</v>
      </c>
      <c r="G12" s="34"/>
      <c r="H12" s="6"/>
      <c r="I12" s="4">
        <f>S12+AD12+AE12</f>
        <v>8462905.4630399998</v>
      </c>
      <c r="J12" s="4"/>
      <c r="K12" s="4"/>
      <c r="L12" s="4"/>
      <c r="M12" s="4"/>
      <c r="N12" s="4"/>
      <c r="O12" s="4"/>
      <c r="P12" s="4"/>
      <c r="Q12" s="4"/>
      <c r="R12" s="4">
        <v>560</v>
      </c>
      <c r="S12" s="4">
        <v>8079993.5999999996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>
        <v>210000</v>
      </c>
      <c r="AE12" s="5">
        <f>S12*2.14/100</f>
        <v>172911.86304000003</v>
      </c>
    </row>
    <row r="13" spans="1:31" ht="33" customHeight="1" x14ac:dyDescent="0.25">
      <c r="A13" s="58" t="s">
        <v>44</v>
      </c>
      <c r="B13" s="59"/>
      <c r="C13" s="59"/>
      <c r="D13" s="59"/>
      <c r="E13" s="59"/>
      <c r="F13" s="59"/>
      <c r="G13" s="59"/>
      <c r="H13" s="60"/>
      <c r="I13" s="4">
        <f>SUM(I9:I12)</f>
        <v>17676233.751216002</v>
      </c>
      <c r="J13" s="4">
        <f t="shared" ref="J13:AC13" si="0">SUM(J9:J10)</f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>
        <f t="shared" si="0"/>
        <v>0</v>
      </c>
      <c r="O13" s="4">
        <f t="shared" si="0"/>
        <v>0</v>
      </c>
      <c r="P13" s="4">
        <f t="shared" si="0"/>
        <v>0</v>
      </c>
      <c r="Q13" s="4">
        <f t="shared" si="0"/>
        <v>0</v>
      </c>
      <c r="R13" s="4">
        <f t="shared" si="0"/>
        <v>0</v>
      </c>
      <c r="S13" s="4">
        <f>SUM(S11:S12)</f>
        <v>16159987.199999999</v>
      </c>
      <c r="T13" s="4">
        <f t="shared" si="0"/>
        <v>0</v>
      </c>
      <c r="U13" s="4">
        <f t="shared" si="0"/>
        <v>0</v>
      </c>
      <c r="V13" s="4">
        <f t="shared" si="0"/>
        <v>188</v>
      </c>
      <c r="W13" s="4">
        <f t="shared" si="0"/>
        <v>734700.24</v>
      </c>
      <c r="X13" s="4">
        <f t="shared" si="0"/>
        <v>0</v>
      </c>
      <c r="Y13" s="4">
        <f t="shared" si="0"/>
        <v>0</v>
      </c>
      <c r="Z13" s="4">
        <f t="shared" si="0"/>
        <v>0</v>
      </c>
      <c r="AA13" s="4">
        <f t="shared" si="0"/>
        <v>0</v>
      </c>
      <c r="AB13" s="4">
        <f t="shared" si="0"/>
        <v>0</v>
      </c>
      <c r="AC13" s="4">
        <f t="shared" si="0"/>
        <v>0</v>
      </c>
      <c r="AD13" s="4">
        <f>SUM(AD11:AD12)</f>
        <v>420000</v>
      </c>
      <c r="AE13" s="4">
        <f>SUM(AE9:AE12)</f>
        <v>361546.31121600006</v>
      </c>
    </row>
    <row r="14" spans="1:31" ht="24" customHeight="1" x14ac:dyDescent="0.3">
      <c r="A14" s="18" t="s">
        <v>38</v>
      </c>
      <c r="B14" s="18"/>
      <c r="C14" s="18"/>
      <c r="D14" s="18"/>
      <c r="E14" s="18"/>
      <c r="F14" s="18"/>
      <c r="G14" s="18"/>
      <c r="H14" s="18"/>
      <c r="I14" s="18"/>
      <c r="J14" s="18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31" ht="74.25" customHeight="1" x14ac:dyDescent="0.25">
      <c r="A15" s="65" t="s">
        <v>46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</row>
  </sheetData>
  <mergeCells count="32">
    <mergeCell ref="A15:AE15"/>
    <mergeCell ref="A8:AE8"/>
    <mergeCell ref="A13:H13"/>
    <mergeCell ref="J3:O3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4:K4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4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1361F27F-B08B-43E7-845D-F68987B1900B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7" stopIfTrue="1" id="{60AD46CC-3E97-4F45-941C-E799424C3F5B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expression" priority="2" id="{A7FCF58E-3DB7-4A4E-A712-BFE506DC6C87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expression" priority="3" id="{E0CA6379-F917-4B49-90D7-C9D35E6DB4C4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expression" priority="1" id="{B751B76B-8D58-4F6A-9A0E-81EB4372C4C4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C11:C12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8"/>
  <sheetViews>
    <sheetView view="pageBreakPreview" zoomScale="115" zoomScaleNormal="115" zoomScaleSheetLayoutView="115" workbookViewId="0">
      <selection activeCell="E1" sqref="E1:F1"/>
    </sheetView>
  </sheetViews>
  <sheetFormatPr defaultRowHeight="15" x14ac:dyDescent="0.25"/>
  <cols>
    <col min="1" max="1" width="4.140625" customWidth="1"/>
    <col min="2" max="2" width="39.85546875" customWidth="1"/>
    <col min="3" max="5" width="20.7109375" customWidth="1"/>
    <col min="6" max="6" width="18.7109375" customWidth="1"/>
  </cols>
  <sheetData>
    <row r="1" spans="1:6" ht="61.5" customHeight="1" x14ac:dyDescent="0.25">
      <c r="A1" s="3"/>
      <c r="E1" s="72" t="s">
        <v>70</v>
      </c>
      <c r="F1" s="72"/>
    </row>
    <row r="2" spans="1:6" ht="41.25" customHeight="1" x14ac:dyDescent="0.25">
      <c r="A2" s="73" t="s">
        <v>35</v>
      </c>
      <c r="B2" s="73"/>
      <c r="C2" s="73"/>
      <c r="D2" s="73"/>
      <c r="E2" s="73"/>
      <c r="F2" s="73"/>
    </row>
    <row r="3" spans="1:6" ht="71.25" customHeight="1" x14ac:dyDescent="0.25">
      <c r="A3" s="74" t="s">
        <v>17</v>
      </c>
      <c r="B3" s="76" t="s">
        <v>41</v>
      </c>
      <c r="C3" s="8" t="s">
        <v>40</v>
      </c>
      <c r="D3" s="8" t="s">
        <v>14</v>
      </c>
      <c r="E3" s="7" t="s">
        <v>22</v>
      </c>
      <c r="F3" s="7" t="s">
        <v>13</v>
      </c>
    </row>
    <row r="4" spans="1:6" x14ac:dyDescent="0.25">
      <c r="A4" s="75"/>
      <c r="B4" s="76"/>
      <c r="C4" s="2" t="s">
        <v>19</v>
      </c>
      <c r="D4" s="1" t="s">
        <v>2</v>
      </c>
      <c r="E4" s="1" t="s">
        <v>20</v>
      </c>
      <c r="F4" s="1" t="s">
        <v>57</v>
      </c>
    </row>
    <row r="5" spans="1:6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  <row r="6" spans="1:6" ht="29.25" customHeight="1" x14ac:dyDescent="0.25">
      <c r="A6" s="1">
        <v>1</v>
      </c>
      <c r="B6" s="23" t="s">
        <v>69</v>
      </c>
      <c r="C6" s="22">
        <v>2696.6</v>
      </c>
      <c r="D6" s="41">
        <v>126</v>
      </c>
      <c r="E6" s="6">
        <v>4</v>
      </c>
      <c r="F6" s="14">
        <v>17676233.751216002</v>
      </c>
    </row>
    <row r="7" spans="1:6" ht="16.5" customHeight="1" x14ac:dyDescent="0.25">
      <c r="A7" s="71" t="s">
        <v>38</v>
      </c>
      <c r="B7" s="71"/>
      <c r="C7" s="71"/>
      <c r="D7" s="71"/>
      <c r="E7" s="71"/>
    </row>
    <row r="8" spans="1:6" ht="66" customHeight="1" x14ac:dyDescent="0.25">
      <c r="A8" s="70" t="s">
        <v>46</v>
      </c>
      <c r="B8" s="70"/>
      <c r="C8" s="70"/>
      <c r="D8" s="70"/>
      <c r="E8" s="70"/>
      <c r="F8" s="70"/>
    </row>
  </sheetData>
  <mergeCells count="6">
    <mergeCell ref="A8:F8"/>
    <mergeCell ref="A7:E7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User</cp:lastModifiedBy>
  <cp:lastPrinted>2025-02-17T06:28:06Z</cp:lastPrinted>
  <dcterms:created xsi:type="dcterms:W3CDTF">2014-04-04T11:20:04Z</dcterms:created>
  <dcterms:modified xsi:type="dcterms:W3CDTF">2025-02-17T07:18:22Z</dcterms:modified>
</cp:coreProperties>
</file>